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365" activeTab="4"/>
  </bookViews>
  <sheets>
    <sheet name="Дм" sheetId="1" r:id="rId1"/>
    <sheet name="Д3ю" sheetId="2" r:id="rId2"/>
    <sheet name="Д2ю" sheetId="3" r:id="rId3"/>
    <sheet name="СБ" sheetId="4" r:id="rId4"/>
    <sheet name="Д3С" sheetId="5" r:id="rId5"/>
    <sheet name="К-Т" sheetId="6" r:id="rId6"/>
    <sheet name="К-Ч Т1" sheetId="7" r:id="rId7"/>
    <sheet name="К-П Т1" sheetId="8" r:id="rId8"/>
    <sheet name="Лист1" sheetId="9" r:id="rId9"/>
  </sheets>
  <externalReferences>
    <externalReference r:id="rId12"/>
  </externalReferences>
  <definedNames>
    <definedName name="_xlfn.IFERROR" hidden="1">#NAME?</definedName>
    <definedName name="_xlnm.Print_Area" localSheetId="2">'Д2ю'!$C$1:$AH$36</definedName>
    <definedName name="_xlnm.Print_Area" localSheetId="4">'Д3С'!$C$1:$AH$61</definedName>
    <definedName name="_xlnm.Print_Area" localSheetId="1">'Д3ю'!$C$1:$AH$59</definedName>
    <definedName name="_xlnm.Print_Area" localSheetId="0">'Дм'!$C$1:$AH$52</definedName>
    <definedName name="_xlnm.Print_Area" localSheetId="7">'К-П Т1'!$A$1:$I$40</definedName>
    <definedName name="_xlnm.Print_Area" localSheetId="5">'К-Т'!$A$1:$I$156</definedName>
    <definedName name="_xlnm.Print_Area" localSheetId="6">'К-Ч Т1'!$A$1:$I$38</definedName>
    <definedName name="_xlnm.Print_Area" localSheetId="3">'СБ'!$C$1:$AH$43</definedName>
  </definedNames>
  <calcPr fullCalcOnLoad="1"/>
</workbook>
</file>

<file path=xl/comments6.xml><?xml version="1.0" encoding="utf-8"?>
<comments xmlns="http://schemas.openxmlformats.org/spreadsheetml/2006/main">
  <authors>
    <author>UserXP</author>
  </authors>
  <commentList>
    <comment ref="I54" authorId="0">
      <text>
        <r>
          <rPr>
            <b/>
            <sz val="8"/>
            <rFont val="Tahoma"/>
            <family val="2"/>
          </rPr>
          <t>UserXP:</t>
        </r>
        <r>
          <rPr>
            <sz val="8"/>
            <rFont val="Tahoma"/>
            <family val="2"/>
          </rPr>
          <t xml:space="preserve">
исправитьформулу</t>
        </r>
      </text>
    </comment>
  </commentList>
</comments>
</file>

<file path=xl/sharedStrings.xml><?xml version="1.0" encoding="utf-8"?>
<sst xmlns="http://schemas.openxmlformats.org/spreadsheetml/2006/main" count="1648" uniqueCount="742">
  <si>
    <r>
      <t xml:space="preserve">Спортивная дисциплина     </t>
    </r>
    <r>
      <rPr>
        <b/>
        <u val="single"/>
        <sz val="16"/>
        <rFont val="Times New Roman"/>
        <family val="1"/>
      </rPr>
      <t>Д3-мини</t>
    </r>
    <r>
      <rPr>
        <sz val="16"/>
        <rFont val="Times New Roman"/>
        <family val="1"/>
      </rPr>
      <t xml:space="preserve"> (166 038 18 11 Н)</t>
    </r>
  </si>
  <si>
    <t>Участие</t>
  </si>
  <si>
    <t>№ пп</t>
  </si>
  <si>
    <t>Ст №</t>
  </si>
  <si>
    <t>Фамилия, имя</t>
  </si>
  <si>
    <t>Город</t>
  </si>
  <si>
    <t>Лицензия водителя</t>
  </si>
  <si>
    <t>Разряд</t>
  </si>
  <si>
    <t>Команда</t>
  </si>
  <si>
    <t>Лицензия</t>
  </si>
  <si>
    <t>Представитель</t>
  </si>
  <si>
    <t>Круг 1</t>
  </si>
  <si>
    <t>Круг 2</t>
  </si>
  <si>
    <t>Круг 3</t>
  </si>
  <si>
    <t>Время</t>
  </si>
  <si>
    <t>Место</t>
  </si>
  <si>
    <t>круги</t>
  </si>
  <si>
    <t>место</t>
  </si>
  <si>
    <t>№ ч/финала</t>
  </si>
  <si>
    <t>Место ч/финала</t>
  </si>
  <si>
    <t>П/финал1
04.06.2017 10:40</t>
  </si>
  <si>
    <t>П/финал2
04.06.2017 10:55</t>
  </si>
  <si>
    <t>Финал "Б"
04.06.2017 10:54</t>
  </si>
  <si>
    <t>Финал "А"
04.06.2017 12:16</t>
  </si>
  <si>
    <t>финал1
31.01.2015 15:27</t>
  </si>
  <si>
    <t>финал2
01.02.2015 12:37</t>
  </si>
  <si>
    <t>Сумма очков</t>
  </si>
  <si>
    <t>Очки</t>
  </si>
  <si>
    <t>Очки ком. ЧР</t>
  </si>
  <si>
    <t>Ч/финал1</t>
  </si>
  <si>
    <t>Ч/финал2</t>
  </si>
  <si>
    <t>Ч/финал3</t>
  </si>
  <si>
    <t>Ч/финал4</t>
  </si>
  <si>
    <t>П/финал1</t>
  </si>
  <si>
    <t>П/финал2</t>
  </si>
  <si>
    <t>Финал "Б"</t>
  </si>
  <si>
    <t>Финал "А"</t>
  </si>
  <si>
    <t>финал1</t>
  </si>
  <si>
    <t>финал2</t>
  </si>
  <si>
    <t>Власов Артур</t>
  </si>
  <si>
    <t>Зеленоград</t>
  </si>
  <si>
    <t>170199 Д-ю</t>
  </si>
  <si>
    <t>1юн.</t>
  </si>
  <si>
    <t>МБУ СШ ТВС им. Е.Родионова / Химки</t>
  </si>
  <si>
    <t>170118 Ю</t>
  </si>
  <si>
    <t>0:34.755</t>
  </si>
  <si>
    <t>0:34.368</t>
  </si>
  <si>
    <t>Краев Иннокентий</t>
  </si>
  <si>
    <t>Тверь</t>
  </si>
  <si>
    <t>170200 Д-ю</t>
  </si>
  <si>
    <t>0:35.372</t>
  </si>
  <si>
    <t>0:35.294</t>
  </si>
  <si>
    <t>Юрченко Владимир</t>
  </si>
  <si>
    <t>Екатеринбург</t>
  </si>
  <si>
    <t>170684 Д-ю</t>
  </si>
  <si>
    <t>1р</t>
  </si>
  <si>
    <t>ДЮСШ по ТВС</t>
  </si>
  <si>
    <t>170230 Ю</t>
  </si>
  <si>
    <t>0:35.406</t>
  </si>
  <si>
    <t>0:35.291</t>
  </si>
  <si>
    <t>Мельников Никита</t>
  </si>
  <si>
    <t>Верхняя Пышма, Свердловская обл.</t>
  </si>
  <si>
    <t>170744 Д-ю</t>
  </si>
  <si>
    <t>ДЮСТШ "В-Пышма"</t>
  </si>
  <si>
    <t>170223 Ю</t>
  </si>
  <si>
    <t>0:35.747</t>
  </si>
  <si>
    <t>0:36.472</t>
  </si>
  <si>
    <t>Скуланов Герасим</t>
  </si>
  <si>
    <t>Москва</t>
  </si>
  <si>
    <t>170204 Д-ю</t>
  </si>
  <si>
    <t>б/р</t>
  </si>
  <si>
    <t>УСЦ "Перово" ДОСААФ  г.Москва</t>
  </si>
  <si>
    <t>170127 Ю</t>
  </si>
  <si>
    <t>0:36.380</t>
  </si>
  <si>
    <t>0:36.477</t>
  </si>
  <si>
    <t>Шашенко Максим</t>
  </si>
  <si>
    <t>Юбилейный, МО</t>
  </si>
  <si>
    <t>171996 Д-ю</t>
  </si>
  <si>
    <t>NCS-Racing</t>
  </si>
  <si>
    <t>170477 Ю</t>
  </si>
  <si>
    <t>0:37.386</t>
  </si>
  <si>
    <t>0:39.843</t>
  </si>
  <si>
    <t>Лебедев Павел</t>
  </si>
  <si>
    <t>170711 Д-ю</t>
  </si>
  <si>
    <t>0:37.142</t>
  </si>
  <si>
    <t>0:38.561</t>
  </si>
  <si>
    <t>Савченко Владислав</t>
  </si>
  <si>
    <t>Воронеж</t>
  </si>
  <si>
    <t>170316 Д-ю</t>
  </si>
  <si>
    <t>Савченко М.Г.</t>
  </si>
  <si>
    <t>172321</t>
  </si>
  <si>
    <t>0:36.212</t>
  </si>
  <si>
    <t>0:36.369</t>
  </si>
  <si>
    <t>Гончаров Прохор</t>
  </si>
  <si>
    <t>170205 Д-ю</t>
  </si>
  <si>
    <t>2юн.</t>
  </si>
  <si>
    <t>0:35.879</t>
  </si>
  <si>
    <t>0:35.961</t>
  </si>
  <si>
    <t>0 ст.</t>
  </si>
  <si>
    <t>Шакиров Данил</t>
  </si>
  <si>
    <t>Артемовский, Свердловская обл.</t>
  </si>
  <si>
    <t>170710 Д-ю</t>
  </si>
  <si>
    <t>0:35.906</t>
  </si>
  <si>
    <t>0:35.990</t>
  </si>
  <si>
    <t>Филимонов Мирослав</t>
  </si>
  <si>
    <t>170318 Д-ю</t>
  </si>
  <si>
    <t>Instep Racing Team</t>
  </si>
  <si>
    <t>170134 Ю</t>
  </si>
  <si>
    <t>0:36.233</t>
  </si>
  <si>
    <t>0:35.771</t>
  </si>
  <si>
    <t>Каркешкин Богдан</t>
  </si>
  <si>
    <t>170326 Д-ю</t>
  </si>
  <si>
    <t>Каркешкин С.А.</t>
  </si>
  <si>
    <t>172325</t>
  </si>
  <si>
    <t>0:36.262</t>
  </si>
  <si>
    <t>0:36.889</t>
  </si>
  <si>
    <t>Гуреев Никита</t>
  </si>
  <si>
    <t>С.-Петербург</t>
  </si>
  <si>
    <t>170606 Д-ю</t>
  </si>
  <si>
    <t>3юн.</t>
  </si>
  <si>
    <t>KLOTZ-ПА-Невамотоспорт</t>
  </si>
  <si>
    <t>170189 Ю</t>
  </si>
  <si>
    <t>0:36.621</t>
  </si>
  <si>
    <t>0:36.389</t>
  </si>
  <si>
    <t>Воробьев Иван</t>
  </si>
  <si>
    <t>170201 Д-ю</t>
  </si>
  <si>
    <t>0:36.581</t>
  </si>
  <si>
    <t>0:36.786</t>
  </si>
  <si>
    <t>Селиверстов Николай</t>
  </si>
  <si>
    <t>171623 Д-ю</t>
  </si>
  <si>
    <t>нет</t>
  </si>
  <si>
    <t>Шерстяных Максим</t>
  </si>
  <si>
    <t>175134 Д-ю</t>
  </si>
  <si>
    <t>Шерстяных Е.</t>
  </si>
  <si>
    <t>172305</t>
  </si>
  <si>
    <t>0:37.252</t>
  </si>
  <si>
    <t>0:37.119</t>
  </si>
  <si>
    <t>Башаров Амирхан</t>
  </si>
  <si>
    <t>Казань</t>
  </si>
  <si>
    <t>170058 Д-ю</t>
  </si>
  <si>
    <t>МЦ "Автокросс-Viatti"</t>
  </si>
  <si>
    <t>170156 Ю</t>
  </si>
  <si>
    <t>Лазоренко Александр, 07.08.2009 г.р., разреш.</t>
  </si>
  <si>
    <t>Ставрополь</t>
  </si>
  <si>
    <t>170189 Д-ю</t>
  </si>
  <si>
    <t>Лазоренко А.С.</t>
  </si>
  <si>
    <t>172869</t>
  </si>
  <si>
    <t>0:36.065</t>
  </si>
  <si>
    <t>0:35.971</t>
  </si>
  <si>
    <t>Ильина Анастасия</t>
  </si>
  <si>
    <t>170466 Д-ю</t>
  </si>
  <si>
    <t>СКА Санкт-Петербург - ЦСКА</t>
  </si>
  <si>
    <t>170119 Ю</t>
  </si>
  <si>
    <t>0:38.544</t>
  </si>
  <si>
    <t>0:38.330</t>
  </si>
  <si>
    <t>Арутюнян Александр</t>
  </si>
  <si>
    <t>170202 Д-ю</t>
  </si>
  <si>
    <t>Арутюнян Левон</t>
  </si>
  <si>
    <t>172116</t>
  </si>
  <si>
    <t>0:40.083</t>
  </si>
  <si>
    <t>0:39.912</t>
  </si>
  <si>
    <t>Бадретдинов Азат</t>
  </si>
  <si>
    <t>Набережные Челны, РТ</t>
  </si>
  <si>
    <t>170053 Д-ю</t>
  </si>
  <si>
    <t>КАМАЗ-мастер Юниор</t>
  </si>
  <si>
    <t>170269 Ю</t>
  </si>
  <si>
    <t xml:space="preserve"> не ст.</t>
  </si>
  <si>
    <t>-</t>
  </si>
  <si>
    <t>Хронометрист</t>
  </si>
  <si>
    <t>Председатель КСК</t>
  </si>
  <si>
    <t>Спортивный комиссар</t>
  </si>
  <si>
    <t>МИНИСТЕРСТВО СПОРТА РФ</t>
  </si>
  <si>
    <t>РОССИЙСКАЯ АВТОМОБИЛЬНАЯ ФЕДЕРАЦИЯ</t>
  </si>
  <si>
    <t>АВТОКРОСС "ДЕНЬ ГОРОДА ИСТРЫ"</t>
  </si>
  <si>
    <t>ЧЕМПИОНАТ РОССИИ, ПЕРВЕНСТВО РОССИИ</t>
  </si>
  <si>
    <t>(Организовано в соответствии со Спортивным Кодексом РАФ)</t>
  </si>
  <si>
    <t>СВОДНЫЙ ПРОТОКОЛ ОСНОВНЫХ ЗАЕЗДОВ</t>
  </si>
  <si>
    <t>28224     3-Й ЭТАП ПЕРВЕНСТВА РОССИИ</t>
  </si>
  <si>
    <t>Филимонов Алексей, I кат., №В-17-1301</t>
  </si>
  <si>
    <t>Кударенко О.В., ВК, №А-17-114</t>
  </si>
  <si>
    <t>Овсянников И.М., ВК, №А-17-116</t>
  </si>
  <si>
    <t>Пчелинцев О.А., ВК, №А-17-147</t>
  </si>
  <si>
    <r>
      <t xml:space="preserve">Спортивная дисциплина     </t>
    </r>
    <r>
      <rPr>
        <b/>
        <u val="single"/>
        <sz val="16"/>
        <rFont val="Times New Roman"/>
        <family val="1"/>
      </rPr>
      <t>Д3-юниор</t>
    </r>
    <r>
      <rPr>
        <sz val="16"/>
        <rFont val="Times New Roman"/>
        <family val="1"/>
      </rPr>
      <t xml:space="preserve"> (166 035 18 11 Н)</t>
    </r>
  </si>
  <si>
    <t>П/финал1
07.06.2014 14:00</t>
  </si>
  <si>
    <t>П/финал2
07.06.2014 14:15</t>
  </si>
  <si>
    <t>Финал "Б"
08.06.2014 12:16</t>
  </si>
  <si>
    <t>Финал "А"
08.06.2014 12:49</t>
  </si>
  <si>
    <t>финал1
03.06.2017 19:45</t>
  </si>
  <si>
    <t>финал2
04.06.2017 13:27</t>
  </si>
  <si>
    <t>Шатохин Артемий</t>
  </si>
  <si>
    <t>Мытищи, МО</t>
  </si>
  <si>
    <t>171441 Д-ю</t>
  </si>
  <si>
    <t>1-й а/комбинат им. Краузе</t>
  </si>
  <si>
    <t>170397 Ю</t>
  </si>
  <si>
    <t>Новикова Марина</t>
  </si>
  <si>
    <t>171624 Д-ю</t>
  </si>
  <si>
    <t>3р</t>
  </si>
  <si>
    <t>1:25.162</t>
  </si>
  <si>
    <t>1:27.367</t>
  </si>
  <si>
    <t>1:14.231</t>
  </si>
  <si>
    <t>Березной Василий</t>
  </si>
  <si>
    <t>170206 Д-ю</t>
  </si>
  <si>
    <t>1:25.132</t>
  </si>
  <si>
    <t>1:27.818</t>
  </si>
  <si>
    <t>1:20.440</t>
  </si>
  <si>
    <t>Кононов Арсений</t>
  </si>
  <si>
    <t>Черноголовка, МО</t>
  </si>
  <si>
    <t>170198 Д-ю</t>
  </si>
  <si>
    <t>1:30.016</t>
  </si>
  <si>
    <t>1:23.439</t>
  </si>
  <si>
    <t>Каменев Александр</t>
  </si>
  <si>
    <t>Фрязино, МО</t>
  </si>
  <si>
    <t>170213 Д-ю</t>
  </si>
  <si>
    <t>Шатохин Родион</t>
  </si>
  <si>
    <t>171442 Д-ю</t>
  </si>
  <si>
    <t>2:04.282</t>
  </si>
  <si>
    <t>Логинов Михаил</t>
  </si>
  <si>
    <t>140529 Д-ю</t>
  </si>
  <si>
    <t>Логинов М.</t>
  </si>
  <si>
    <t>140529</t>
  </si>
  <si>
    <t>Иллерицкий Станислав</t>
  </si>
  <si>
    <t>150774 Д-ю</t>
  </si>
  <si>
    <t>СТК-МГУЛ-Мытищи</t>
  </si>
  <si>
    <t>150288 К</t>
  </si>
  <si>
    <t>Влезько Михаил</t>
  </si>
  <si>
    <t>142414 Д-ю</t>
  </si>
  <si>
    <t>140068 К</t>
  </si>
  <si>
    <t>Фатхутдинов Рустам</t>
  </si>
  <si>
    <t>140010 Д-3</t>
  </si>
  <si>
    <t>Кама-Euro</t>
  </si>
  <si>
    <t>140501 К</t>
  </si>
  <si>
    <t>Пикулева София, 07.06.2005г.р.</t>
  </si>
  <si>
    <t>150286 Д-ю</t>
  </si>
  <si>
    <t>150298 К</t>
  </si>
  <si>
    <t>Глазков Даниил</t>
  </si>
  <si>
    <t>141360 Д-ю</t>
  </si>
  <si>
    <t>Команда им. Е.Родионова</t>
  </si>
  <si>
    <t>140071 К</t>
  </si>
  <si>
    <t>Гончаров Прохор, 21.08.2006, разреш</t>
  </si>
  <si>
    <t>142790 Д-ю</t>
  </si>
  <si>
    <t>Акиншин Илья</t>
  </si>
  <si>
    <t>142703 Д-ю</t>
  </si>
  <si>
    <t>Коновалов Артем</t>
  </si>
  <si>
    <t>151931 Е-ю</t>
  </si>
  <si>
    <t>Станция юных техников, г. Электросталь</t>
  </si>
  <si>
    <t>Зайцев Сергей</t>
  </si>
  <si>
    <t>Дмитров</t>
  </si>
  <si>
    <t>140488 Д-ю</t>
  </si>
  <si>
    <t>Зайцев Николай</t>
  </si>
  <si>
    <t>142152</t>
  </si>
  <si>
    <t>ПРОТОКОЛ ФИНАЛЬНЫХ ЗАЕЗДОВ</t>
  </si>
  <si>
    <r>
      <t xml:space="preserve">Спортивная дисциплина     </t>
    </r>
    <r>
      <rPr>
        <b/>
        <u val="single"/>
        <sz val="16"/>
        <rFont val="Times New Roman"/>
        <family val="1"/>
      </rPr>
      <t>Д2-юниор</t>
    </r>
    <r>
      <rPr>
        <sz val="16"/>
        <rFont val="Times New Roman"/>
        <family val="1"/>
      </rPr>
      <t xml:space="preserve"> (166 039 18 11 Н)</t>
    </r>
  </si>
  <si>
    <t>финал1
03.06.2017 20:03</t>
  </si>
  <si>
    <t>финал2
04.06.2017 13:47</t>
  </si>
  <si>
    <t>170192 Д-ю</t>
  </si>
  <si>
    <t>МГТУ им.Баумана-Мытищи</t>
  </si>
  <si>
    <t>170148 Ю</t>
  </si>
  <si>
    <t>1:18.919</t>
  </si>
  <si>
    <t>1:18.885</t>
  </si>
  <si>
    <t>1:14.214</t>
  </si>
  <si>
    <t>Бояринова Екатерина</t>
  </si>
  <si>
    <t>Смоленск</t>
  </si>
  <si>
    <t>170896 Д-ю</t>
  </si>
  <si>
    <t>1:15.162</t>
  </si>
  <si>
    <t>1:18.658</t>
  </si>
  <si>
    <t>1:15.681</t>
  </si>
  <si>
    <t>Толстых Глеб</t>
  </si>
  <si>
    <t>170209 Д-ю</t>
  </si>
  <si>
    <t>2р</t>
  </si>
  <si>
    <t>1:19.568</t>
  </si>
  <si>
    <t>1:19.563</t>
  </si>
  <si>
    <t>1:20.074</t>
  </si>
  <si>
    <t>Кислов Никита</t>
  </si>
  <si>
    <t>Егорьевск, МО</t>
  </si>
  <si>
    <t>170112 Д-ю</t>
  </si>
  <si>
    <t>Иванов М.В.</t>
  </si>
  <si>
    <t>172113</t>
  </si>
  <si>
    <t>1:34.225</t>
  </si>
  <si>
    <t>1:17.254</t>
  </si>
  <si>
    <t>1:18.391</t>
  </si>
  <si>
    <t>Маринов Владислав</t>
  </si>
  <si>
    <t>Пушкино, МО</t>
  </si>
  <si>
    <t>170193 Д-ю</t>
  </si>
  <si>
    <t>1:30.811</t>
  </si>
  <si>
    <t>1:23.734</t>
  </si>
  <si>
    <t>1:27.574</t>
  </si>
  <si>
    <t>Дорохова Валерия</t>
  </si>
  <si>
    <t>Тамбов</t>
  </si>
  <si>
    <t>171069 Д-ю</t>
  </si>
  <si>
    <t>Дорохов Г.</t>
  </si>
  <si>
    <t>172285</t>
  </si>
  <si>
    <t>Ломов Кирилл</t>
  </si>
  <si>
    <t>170197 Д-ю</t>
  </si>
  <si>
    <t>1:51.247</t>
  </si>
  <si>
    <t>Куликов Максим</t>
  </si>
  <si>
    <t>170211 Д-ю</t>
  </si>
  <si>
    <t>ТООО СТК "Вираж"</t>
  </si>
  <si>
    <t>170120 Ю</t>
  </si>
  <si>
    <t>0 не ст.</t>
  </si>
  <si>
    <r>
      <t xml:space="preserve">Спортивная дисциплина     </t>
    </r>
    <r>
      <rPr>
        <b/>
        <u val="single"/>
        <sz val="16"/>
        <rFont val="Times New Roman"/>
        <family val="1"/>
      </rPr>
      <t>Супер багги</t>
    </r>
    <r>
      <rPr>
        <sz val="16"/>
        <rFont val="Times New Roman"/>
        <family val="1"/>
      </rPr>
      <t xml:space="preserve"> (166 033 18 11 Л)</t>
    </r>
  </si>
  <si>
    <t>П/финал1
03.06.2017 16:51</t>
  </si>
  <si>
    <t>П/финал2
03.06.2017 17:11</t>
  </si>
  <si>
    <t>Финал "Б"
04.06.2017 12:50</t>
  </si>
  <si>
    <t>Финал "А"
04.06.2017 14:58</t>
  </si>
  <si>
    <t>Шмаков Александр</t>
  </si>
  <si>
    <t>С #17131</t>
  </si>
  <si>
    <t>КМС</t>
  </si>
  <si>
    <t>Шмаков А.С.</t>
  </si>
  <si>
    <t>0:59.597</t>
  </si>
  <si>
    <t>0:53.379</t>
  </si>
  <si>
    <t>0:52.226</t>
  </si>
  <si>
    <t>Тихонов Денис, 16.06.2001 г.р.</t>
  </si>
  <si>
    <t>171614 Д-ю</t>
  </si>
  <si>
    <t>Тихонов Е.М.</t>
  </si>
  <si>
    <t>172986</t>
  </si>
  <si>
    <t>Харичев Геннадий</t>
  </si>
  <si>
    <t>Гатчина, Ленинградская обл.</t>
  </si>
  <si>
    <t>170648 Д</t>
  </si>
  <si>
    <t>МС</t>
  </si>
  <si>
    <t>Харичев Г.</t>
  </si>
  <si>
    <t>0:56.270</t>
  </si>
  <si>
    <t>0:55.245</t>
  </si>
  <si>
    <t>0:53.073</t>
  </si>
  <si>
    <t>Доронин Артем</t>
  </si>
  <si>
    <t>С #17152</t>
  </si>
  <si>
    <t>Доронин А.Е.</t>
  </si>
  <si>
    <t>0:58.683</t>
  </si>
  <si>
    <t>0:55.557</t>
  </si>
  <si>
    <t>Мишин Константин</t>
  </si>
  <si>
    <t>170552 Д</t>
  </si>
  <si>
    <t>1:13.059</t>
  </si>
  <si>
    <t>1:04.676</t>
  </si>
  <si>
    <t>1:02.186</t>
  </si>
  <si>
    <t>Колесникова Мария</t>
  </si>
  <si>
    <t>172000 Д</t>
  </si>
  <si>
    <t>Колесникова М.Р.</t>
  </si>
  <si>
    <t>172000</t>
  </si>
  <si>
    <t>1:00.552</t>
  </si>
  <si>
    <t>1:01.629</t>
  </si>
  <si>
    <t>1:00.779</t>
  </si>
  <si>
    <t>Доронин Евгений</t>
  </si>
  <si>
    <t>171752 Д</t>
  </si>
  <si>
    <t>Доронин Е.В.</t>
  </si>
  <si>
    <t>171752</t>
  </si>
  <si>
    <t>0:55.322</t>
  </si>
  <si>
    <t>1:02.022</t>
  </si>
  <si>
    <t>0:55.994</t>
  </si>
  <si>
    <t>Окшин Денис</t>
  </si>
  <si>
    <t>171961 Д</t>
  </si>
  <si>
    <t>ОУ "ЦАМК ДОСААФ России"</t>
  </si>
  <si>
    <t>170476 Ю</t>
  </si>
  <si>
    <t>0:58.789</t>
  </si>
  <si>
    <t>1:01.605</t>
  </si>
  <si>
    <t>0:58.680</t>
  </si>
  <si>
    <t>Арифулин Рашид</t>
  </si>
  <si>
    <t>172070 Д</t>
  </si>
  <si>
    <t>МО "Щелковский колледж"</t>
  </si>
  <si>
    <t>170478 Ю</t>
  </si>
  <si>
    <t>1:11.061</t>
  </si>
  <si>
    <t>1:18.811</t>
  </si>
  <si>
    <t>1:03.429</t>
  </si>
  <si>
    <t>Якушев Иван</t>
  </si>
  <si>
    <t>170187 Д</t>
  </si>
  <si>
    <t>Якушев И.В.</t>
  </si>
  <si>
    <t>1:33.992</t>
  </si>
  <si>
    <t>Сидоров Владислав</t>
  </si>
  <si>
    <t>Истра, МО</t>
  </si>
  <si>
    <t>170188 Д</t>
  </si>
  <si>
    <t>Сидоров В.В.</t>
  </si>
  <si>
    <t>170188</t>
  </si>
  <si>
    <t>1:00.816</t>
  </si>
  <si>
    <t>0:57.497</t>
  </si>
  <si>
    <t>0:56.535</t>
  </si>
  <si>
    <t>28193     3-Й ЭТАП ЧЕМПИОНАТА РОССИИ</t>
  </si>
  <si>
    <r>
      <t xml:space="preserve">Спортивная дисциплина     </t>
    </r>
    <r>
      <rPr>
        <b/>
        <u val="single"/>
        <sz val="16"/>
        <rFont val="Times New Roman"/>
        <family val="1"/>
      </rPr>
      <t>Д3-спринт</t>
    </r>
    <r>
      <rPr>
        <sz val="16"/>
        <rFont val="Times New Roman"/>
        <family val="1"/>
      </rPr>
      <t xml:space="preserve"> (166 034 18 11 Л)</t>
    </r>
  </si>
  <si>
    <t>(166 034 18 11 Л)</t>
  </si>
  <si>
    <t>П/финал1
03.06.2017 17:20</t>
  </si>
  <si>
    <t>П/финал2
03.06.2017 17:53</t>
  </si>
  <si>
    <t>Финал "Б"
04.06.2017 13:07</t>
  </si>
  <si>
    <t>Финал "А"
04.06.2017 15:15</t>
  </si>
  <si>
    <t>финал1
31.01.2015 15:44</t>
  </si>
  <si>
    <t>финал2
01.02.2015 14:46</t>
  </si>
  <si>
    <t>Брынцев Евгений</t>
  </si>
  <si>
    <t>Асбест, Свердловская обл.</t>
  </si>
  <si>
    <t>170688 Д</t>
  </si>
  <si>
    <t>Брынцев Е.В.</t>
  </si>
  <si>
    <t>170688</t>
  </si>
  <si>
    <t>1:07.446</t>
  </si>
  <si>
    <t>1:01.394</t>
  </si>
  <si>
    <t>1:03.685</t>
  </si>
  <si>
    <t>Пауков Иван</t>
  </si>
  <si>
    <t>171798 Д</t>
  </si>
  <si>
    <t>1:02.785</t>
  </si>
  <si>
    <t>1:01.825</t>
  </si>
  <si>
    <t>1:02.130</t>
  </si>
  <si>
    <t>Ворожцов Денис</t>
  </si>
  <si>
    <t>Киров</t>
  </si>
  <si>
    <t>171518 Д</t>
  </si>
  <si>
    <t>Воронцов Д.Е.</t>
  </si>
  <si>
    <t>171518</t>
  </si>
  <si>
    <t>1:04.175</t>
  </si>
  <si>
    <t>1:20.319</t>
  </si>
  <si>
    <t>1:18.406</t>
  </si>
  <si>
    <t>Тетенов Денис</t>
  </si>
  <si>
    <t>Ижевск, Удмурсткая респ.</t>
  </si>
  <si>
    <t>170357 Д</t>
  </si>
  <si>
    <t>0:54.396</t>
  </si>
  <si>
    <t>0:56.701</t>
  </si>
  <si>
    <t>Бородин Григорий</t>
  </si>
  <si>
    <t>Гуково, Ростовская обл.</t>
  </si>
  <si>
    <t>171005 Д</t>
  </si>
  <si>
    <t>Бородин Г.В.</t>
  </si>
  <si>
    <t>171005</t>
  </si>
  <si>
    <t>1:20.644</t>
  </si>
  <si>
    <t>1:15.514</t>
  </si>
  <si>
    <t>1:05.810</t>
  </si>
  <si>
    <t>Бердников Николай</t>
  </si>
  <si>
    <t>170361 Д</t>
  </si>
  <si>
    <t>0:58.106</t>
  </si>
  <si>
    <t>0:57.690</t>
  </si>
  <si>
    <t>1:03.365</t>
  </si>
  <si>
    <t>Ведерников Тимофей</t>
  </si>
  <si>
    <t>170380 Д</t>
  </si>
  <si>
    <t>1:06.802</t>
  </si>
  <si>
    <t>1:00.860</t>
  </si>
  <si>
    <t>1:02.008</t>
  </si>
  <si>
    <t>Антошин Георгий</t>
  </si>
  <si>
    <t>Химки, МО</t>
  </si>
  <si>
    <t>171612 Д</t>
  </si>
  <si>
    <t>Карпов Алексей</t>
  </si>
  <si>
    <t>170647 Д</t>
  </si>
  <si>
    <t>Карпов А.</t>
  </si>
  <si>
    <t>170647</t>
  </si>
  <si>
    <t>1:03.627</t>
  </si>
  <si>
    <t>1:07.781</t>
  </si>
  <si>
    <t>0:57.280</t>
  </si>
  <si>
    <t>Липатов Виталий</t>
  </si>
  <si>
    <t>170649Д</t>
  </si>
  <si>
    <t>Липатов В.</t>
  </si>
  <si>
    <t>170649</t>
  </si>
  <si>
    <t>1:12.661</t>
  </si>
  <si>
    <t>1:12.425</t>
  </si>
  <si>
    <t>1:06.410</t>
  </si>
  <si>
    <t>Доронин Никита</t>
  </si>
  <si>
    <t>171751 Д</t>
  </si>
  <si>
    <t>Доронин Н.Е.</t>
  </si>
  <si>
    <t>171751</t>
  </si>
  <si>
    <t>1:11.560</t>
  </si>
  <si>
    <t>1:16.628</t>
  </si>
  <si>
    <t>1:06.674</t>
  </si>
  <si>
    <t>Ведерников Михаил</t>
  </si>
  <si>
    <t>170366 Д</t>
  </si>
  <si>
    <t>1:13.945</t>
  </si>
  <si>
    <t>1:09.666</t>
  </si>
  <si>
    <t>0:59.275</t>
  </si>
  <si>
    <t>Кутырёв Александр</t>
  </si>
  <si>
    <t>Новочеркасск, Ростовская обл.</t>
  </si>
  <si>
    <t>171011 Д</t>
  </si>
  <si>
    <t>Кутырёв А.Е.</t>
  </si>
  <si>
    <t>171011</t>
  </si>
  <si>
    <t>1:16.344</t>
  </si>
  <si>
    <t>0:59.843</t>
  </si>
  <si>
    <t>1:00.905</t>
  </si>
  <si>
    <t>Крымов Андрей</t>
  </si>
  <si>
    <t>172069 Д</t>
  </si>
  <si>
    <t>2:19.659</t>
  </si>
  <si>
    <t>Хальзов Юрий</t>
  </si>
  <si>
    <t>Арзамас</t>
  </si>
  <si>
    <t>150883 Д</t>
  </si>
  <si>
    <t>Хальзов Ю.В.</t>
  </si>
  <si>
    <t>150883</t>
  </si>
  <si>
    <t>Непорада Александр</t>
  </si>
  <si>
    <t>Волгоград</t>
  </si>
  <si>
    <t>151781 Д</t>
  </si>
  <si>
    <t>ЛОТОС мотоспорт</t>
  </si>
  <si>
    <t>150366</t>
  </si>
  <si>
    <t>Ходов Сергей, 20.02.1998</t>
  </si>
  <si>
    <t>Железнодорожный, МО</t>
  </si>
  <si>
    <t>151368 Д</t>
  </si>
  <si>
    <t>Ходова Екатерина</t>
  </si>
  <si>
    <t>152358</t>
  </si>
  <si>
    <t>Герасимов Игорь</t>
  </si>
  <si>
    <t>Саратов</t>
  </si>
  <si>
    <t>151595 Д</t>
  </si>
  <si>
    <t>Герасимов И.А.</t>
  </si>
  <si>
    <t>151595</t>
  </si>
  <si>
    <t>Волков Евгений</t>
  </si>
  <si>
    <t>Астрахань</t>
  </si>
  <si>
    <t>151782 Д</t>
  </si>
  <si>
    <t>Волков Е.Н.</t>
  </si>
  <si>
    <t>151782</t>
  </si>
  <si>
    <t>Кругликов Юрий</t>
  </si>
  <si>
    <t>151783 Д</t>
  </si>
  <si>
    <t>Кругликов Ю.</t>
  </si>
  <si>
    <t>151783</t>
  </si>
  <si>
    <t>Жуков Анатолий</t>
  </si>
  <si>
    <t>150832 Д</t>
  </si>
  <si>
    <t>МСМК</t>
  </si>
  <si>
    <t>Жуков А.</t>
  </si>
  <si>
    <t>150832</t>
  </si>
  <si>
    <t>Деликатный Денис</t>
  </si>
  <si>
    <t>150840 Д</t>
  </si>
  <si>
    <t>VIATTI Raising Team</t>
  </si>
  <si>
    <t>150255 К</t>
  </si>
  <si>
    <t>Меняйлов Юрий</t>
  </si>
  <si>
    <t>150876 Д</t>
  </si>
  <si>
    <t>Меняйлов Ю.</t>
  </si>
  <si>
    <t>150876</t>
  </si>
  <si>
    <t>Бяков Виталий</t>
  </si>
  <si>
    <t>Н.Тагил</t>
  </si>
  <si>
    <t>150255 Д</t>
  </si>
  <si>
    <t>Дзержинская СТШ ДОСААФ</t>
  </si>
  <si>
    <t>150107 К</t>
  </si>
  <si>
    <t>Синегубская Алина</t>
  </si>
  <si>
    <t>Электросталь</t>
  </si>
  <si>
    <t>150823 Д</t>
  </si>
  <si>
    <t>Синегубская А.</t>
  </si>
  <si>
    <t>150823</t>
  </si>
  <si>
    <t>Буркалов Сергей</t>
  </si>
  <si>
    <t>Нечаев Сергей</t>
  </si>
  <si>
    <t>Орел</t>
  </si>
  <si>
    <t>150875 Д</t>
  </si>
  <si>
    <t>Нечаев С.</t>
  </si>
  <si>
    <t>150179</t>
  </si>
  <si>
    <t>Вернигоров Сергей</t>
  </si>
  <si>
    <t>Кропоткин, Краснодарский край</t>
  </si>
  <si>
    <t>150647 Д</t>
  </si>
  <si>
    <t>Вернигоров С.А.</t>
  </si>
  <si>
    <t>150647</t>
  </si>
  <si>
    <t>Христинченко Сергей</t>
  </si>
  <si>
    <t>150646 Д</t>
  </si>
  <si>
    <t>Примаков Виктор</t>
  </si>
  <si>
    <t>г.Дубовка, Волгоградская обл.</t>
  </si>
  <si>
    <t>151784 Д</t>
  </si>
  <si>
    <t>Примаков В.</t>
  </si>
  <si>
    <t>151784</t>
  </si>
  <si>
    <t xml:space="preserve">МИНИСТЕРСТВО СПОРТА РФ
РОССИЙСКАЯ АВТОМОБИЛЬНАЯ ФЕДЕРАЦИЯ
</t>
  </si>
  <si>
    <t>Место проведения:</t>
  </si>
  <si>
    <t>Дата проведения</t>
  </si>
  <si>
    <t>ПРОТОКОЛ КОМАНДНОГО ЗАЧЕТА</t>
  </si>
  <si>
    <t>ТРАДИЦИОННЫЙ АВТОКРОСС</t>
  </si>
  <si>
    <t>№ п/п</t>
  </si>
  <si>
    <t>Название команды</t>
  </si>
  <si>
    <t>ФИО</t>
  </si>
  <si>
    <t>Класс</t>
  </si>
  <si>
    <t>Кол. очков</t>
  </si>
  <si>
    <t>МБУ СШ ТВС им. Е.Родионова / Химки, 170118Ю</t>
  </si>
  <si>
    <t>Д3-мини</t>
  </si>
  <si>
    <t>Д3-юниор</t>
  </si>
  <si>
    <t>KLOTZ-ПА-Невамотоспорт, 170189Ю</t>
  </si>
  <si>
    <t>Супер багги</t>
  </si>
  <si>
    <t>Д3-спринт</t>
  </si>
  <si>
    <t>ДЮСШ по ТВС, 170230Ю</t>
  </si>
  <si>
    <t>МГТУ им.Баумана-Мытищи, 170148 Ю</t>
  </si>
  <si>
    <t>Д2-юниор</t>
  </si>
  <si>
    <t>УВД Рязанской области - 1</t>
  </si>
  <si>
    <t>Алешин Алексей</t>
  </si>
  <si>
    <t>Т-4-2</t>
  </si>
  <si>
    <t>Савин Андрей</t>
  </si>
  <si>
    <t>Д-2-кл.</t>
  </si>
  <si>
    <t>Кургузиков Кирилл</t>
  </si>
  <si>
    <t>УВД Рязанской области - 2</t>
  </si>
  <si>
    <t>Ермаков Владимир</t>
  </si>
  <si>
    <t>Савин Алексей</t>
  </si>
  <si>
    <t>Т-4-1</t>
  </si>
  <si>
    <t>Скороходов Владимир</t>
  </si>
  <si>
    <t>Д-2-Н</t>
  </si>
  <si>
    <t>СТК "Арктика" ВАО г.Москва</t>
  </si>
  <si>
    <t>Сафонов Сергей</t>
  </si>
  <si>
    <t>Т-4-3</t>
  </si>
  <si>
    <t>Гаврилин Константин</t>
  </si>
  <si>
    <t>Солдаткин Сергей</t>
  </si>
  <si>
    <t>АТК-ТЕХНОЛАЗЕР</t>
  </si>
  <si>
    <t>Ильичёв Александр</t>
  </si>
  <si>
    <t>Рябков Александр</t>
  </si>
  <si>
    <t>Голышкин Дмитрий</t>
  </si>
  <si>
    <t>АТК-ТЕХНОЛАЗЕР-2</t>
  </si>
  <si>
    <t>Жаров Алексей</t>
  </si>
  <si>
    <t>Козлов Дмитрий</t>
  </si>
  <si>
    <t>Конкин Алексей</t>
  </si>
  <si>
    <t>Автотехцентр ЛУЧ</t>
  </si>
  <si>
    <t>Соколов Андрей</t>
  </si>
  <si>
    <t>Кученев Андрей</t>
  </si>
  <si>
    <t>Кученев Максим</t>
  </si>
  <si>
    <t>АвтоТемп - Спорт</t>
  </si>
  <si>
    <t>Григорьев Юрий</t>
  </si>
  <si>
    <t>Коструков Михаил</t>
  </si>
  <si>
    <t>Т-1-2500</t>
  </si>
  <si>
    <t>Дрофичев Петр</t>
  </si>
  <si>
    <t>Рязанский политехнический институт</t>
  </si>
  <si>
    <t>Кутинов Евгений</t>
  </si>
  <si>
    <t>Терехин Сергей</t>
  </si>
  <si>
    <t>Пучков Дмитрий</t>
  </si>
  <si>
    <t>ТеремЪ</t>
  </si>
  <si>
    <t>Мымриков Николай</t>
  </si>
  <si>
    <t>Минаев Владмир</t>
  </si>
  <si>
    <t>Юмин Дмитрий</t>
  </si>
  <si>
    <t>С.-Петербург, ЦСКА</t>
  </si>
  <si>
    <t>Худяков Владимир</t>
  </si>
  <si>
    <t>Головкин Борис</t>
  </si>
  <si>
    <t>Исаев Дмитрий</t>
  </si>
  <si>
    <t>СТАК "УАЗ"</t>
  </si>
  <si>
    <t>Постников Евгений</t>
  </si>
  <si>
    <t>Кутинов Михаил</t>
  </si>
  <si>
    <t>Кулешов Виктор</t>
  </si>
  <si>
    <t>ООО СПК "Зеленый Сад"</t>
  </si>
  <si>
    <t>Ермаков Анатолий</t>
  </si>
  <si>
    <t>Фролов Валерий</t>
  </si>
  <si>
    <t>МОГАДК Бронницы</t>
  </si>
  <si>
    <t>Коструков Александр</t>
  </si>
  <si>
    <t>Кедров Александр</t>
  </si>
  <si>
    <t>СССР = SSN</t>
  </si>
  <si>
    <t>Сафонов Станислав</t>
  </si>
  <si>
    <t>Дроздов Всеволод</t>
  </si>
  <si>
    <t xml:space="preserve"> АК ОАО "ПСО 13" г.Истра</t>
  </si>
  <si>
    <t>Сучков Владимир</t>
  </si>
  <si>
    <t>Гончаров Дмитрий</t>
  </si>
  <si>
    <t>МАДИ-Racing</t>
  </si>
  <si>
    <t>Софиева Ирина</t>
  </si>
  <si>
    <t>Добровольский Владимир</t>
  </si>
  <si>
    <t>Кулябин Анатолий</t>
  </si>
  <si>
    <t>ЗАО "РНПК"</t>
  </si>
  <si>
    <t>Ельцов Алексей</t>
  </si>
  <si>
    <t>Пучков Сергей</t>
  </si>
  <si>
    <t>Сборная Нижегородской обл.</t>
  </si>
  <si>
    <t>Орлов Дмитрий В.</t>
  </si>
  <si>
    <t>Орлов Дмитрий А.</t>
  </si>
  <si>
    <t>Родин Евгений</t>
  </si>
  <si>
    <t>УВД Рязанской области</t>
  </si>
  <si>
    <t>Покатисов Алексей</t>
  </si>
  <si>
    <t>Савин Сергей</t>
  </si>
  <si>
    <t>АМО ЗИЛ - АТК</t>
  </si>
  <si>
    <t>Зиндяев Сергей</t>
  </si>
  <si>
    <t>Роднов Андрей</t>
  </si>
  <si>
    <t>УВД Рязанской области - 3</t>
  </si>
  <si>
    <t>Ф-АВТО</t>
  </si>
  <si>
    <t>Молчанов Пётр</t>
  </si>
  <si>
    <t>Д-3</t>
  </si>
  <si>
    <t>СТК "Радуга"</t>
  </si>
  <si>
    <t>Востриков Сергей</t>
  </si>
  <si>
    <t>Д-3-спринт</t>
  </si>
  <si>
    <t>Пикулев Владимир</t>
  </si>
  <si>
    <t>Романча Павел</t>
  </si>
  <si>
    <t>АСТ-НеваМоторСпорт</t>
  </si>
  <si>
    <t>Бойко Андрей</t>
  </si>
  <si>
    <t>Давыдов Алексей</t>
  </si>
  <si>
    <t>МОГАДК-Русс-Дом</t>
  </si>
  <si>
    <t>СКА С.-Петербург, ЦСКА</t>
  </si>
  <si>
    <t>Мишин Контантин</t>
  </si>
  <si>
    <t>КАМАЗ-Мастер</t>
  </si>
  <si>
    <t>Николаев Валентин</t>
  </si>
  <si>
    <t>Мустафин Ильнур</t>
  </si>
  <si>
    <t>Соломенцев Игорь</t>
  </si>
  <si>
    <t>Д-3-мини</t>
  </si>
  <si>
    <t>ZA RULEM-SPORT</t>
  </si>
  <si>
    <t>Семенов Александр</t>
  </si>
  <si>
    <t>Евдокимов Александр</t>
  </si>
  <si>
    <t>СК ТвГТУ "Racing"</t>
  </si>
  <si>
    <t>Донченко Михаил</t>
  </si>
  <si>
    <t>Лысов Сергей</t>
  </si>
  <si>
    <t>Саркисян Сурен</t>
  </si>
  <si>
    <t>СКА "Автоспорт-Радуга"</t>
  </si>
  <si>
    <t>Шестаков Александр</t>
  </si>
  <si>
    <t>Шемякин Игорь</t>
  </si>
  <si>
    <t>SMP-Racing</t>
  </si>
  <si>
    <t>Джепаев Биньямин</t>
  </si>
  <si>
    <t>Резниченко Илья</t>
  </si>
  <si>
    <t>Зеленый сад</t>
  </si>
  <si>
    <t>Евсенин Станислав</t>
  </si>
  <si>
    <t>АМО ЗИЛ - БИГАФР</t>
  </si>
  <si>
    <t>Громаков Дмитрий</t>
  </si>
  <si>
    <t>Автолайн</t>
  </si>
  <si>
    <t>Калатушкин Сергей</t>
  </si>
  <si>
    <t>ЦСКА</t>
  </si>
  <si>
    <t>Маликов Сергей</t>
  </si>
  <si>
    <t>Гамбарян Артем</t>
  </si>
  <si>
    <t>Орлов Дмитрий</t>
  </si>
  <si>
    <t>Койгородов Сергей</t>
  </si>
  <si>
    <t>ОАО "АМЗ"</t>
  </si>
  <si>
    <t>Кротов Александр</t>
  </si>
  <si>
    <t>Кротов Сергей</t>
  </si>
  <si>
    <t>Мартынов Владимир</t>
  </si>
  <si>
    <t>Овсянников И.М.</t>
  </si>
  <si>
    <t>Рассказов А.С.</t>
  </si>
  <si>
    <t>Подчинок В.М.</t>
  </si>
  <si>
    <t>Пронин В.В.</t>
  </si>
  <si>
    <t>Руководитель гонки:</t>
  </si>
  <si>
    <t>г. Москва</t>
  </si>
  <si>
    <t>Гл. секретарь:</t>
  </si>
  <si>
    <t>г. Рязань</t>
  </si>
  <si>
    <t>3-Й ЭТАП ЧЕМПИОНАТА РОССИИ</t>
  </si>
  <si>
    <t>МЦ "Автокросс-Viatti", 170156 Ю</t>
  </si>
  <si>
    <t>АвтоТемпСпорт, 170101Ю (17402)</t>
  </si>
  <si>
    <t>Т1-2500</t>
  </si>
  <si>
    <t>СКА С.-Петербург - ЦСКА, 170119Ю (17403)</t>
  </si>
  <si>
    <t>Мудров Василий</t>
  </si>
  <si>
    <t>Рязань-Лада, 12405</t>
  </si>
  <si>
    <t>Королев Олег</t>
  </si>
  <si>
    <t>Королев Павел</t>
  </si>
  <si>
    <t>Сборная команда Республики Мордовия, 12403</t>
  </si>
  <si>
    <t>Зеленов Алексей</t>
  </si>
  <si>
    <t>Денисов Алексей</t>
  </si>
  <si>
    <t>3-Й ЭТАП ПЕРВЕНСТВО РОССИИ</t>
  </si>
  <si>
    <t>В Первенстве считается сумма</t>
  </si>
  <si>
    <t>УСЦ "Перово" ДОСААФ  г.Москва, 170127Ю (17704)</t>
  </si>
  <si>
    <t>II</t>
  </si>
  <si>
    <t>МБУ СШ ТВС им. Е.Родионова / Химки, 170118Ю (17705)</t>
  </si>
  <si>
    <t>I</t>
  </si>
  <si>
    <t>МГТУ им.Баумана-Мытищи, 170148Ю (17703)</t>
  </si>
  <si>
    <t>III</t>
  </si>
  <si>
    <t>г.Истра, Московская обл.</t>
  </si>
  <si>
    <t>2-4 июня 2017 г.</t>
  </si>
  <si>
    <t>Трасса "Бужарово"</t>
  </si>
  <si>
    <t>МБУ СШ ТВС им. Е.Родионова / Химки, 170118Ю (Власов Артур, Краев Иннокентий, Березной Василий)</t>
  </si>
  <si>
    <t>KLOTZ-ПА-Невамотоспорт, 170189Ю (Мишин Константин, Ведерников Тимофей, Гуреев Никита)</t>
  </si>
  <si>
    <t>ДЮСШ по ТВС, 170230Ю (Юрченко Владимир, , )</t>
  </si>
  <si>
    <t>МГТУ им.Баумана-Мытищи, 170148 Ю (Иллерицкий Станислав, Бояринова Екатерина, )</t>
  </si>
  <si>
    <t>УВД Рязанской области - 1 (Алешин Алексей, Савин Андрей, Кургузиков Кирилл)</t>
  </si>
  <si>
    <t>УВД Рязанской области - 2 (Ермаков Владимир, Савин Алексей, Скороходов Владимир)</t>
  </si>
  <si>
    <t>СТК "Арктика" ВАО г.Москва (Сафонов Сергей, Гаврилин Константин, Солдаткин Сергей)</t>
  </si>
  <si>
    <t>АТК-ТЕХНОЛАЗЕР (Ильичёв Александр, Рябков Александр, Голышкин Дмитрий)</t>
  </si>
  <si>
    <t>АТК-ТЕХНОЛАЗЕР-2 (Жаров Алексей, Козлов Дмитрий, Конкин Алексей)</t>
  </si>
  <si>
    <t>Автотехцентр ЛУЧ (Соколов Андрей, Кученев Андрей, Кученев Максим)</t>
  </si>
  <si>
    <t>АвтоТемп - Спорт (Григорьев Юрий, Коструков Михаил, Дрофичев Петр)</t>
  </si>
  <si>
    <t>Рязанский политехнический институт (Кутинов Евгений, Терехин Сергей, Пучков Дмитрий)</t>
  </si>
  <si>
    <t>ТеремЪ (Мымриков Николай, Минаев Владмир, Юмин Дмитрий)</t>
  </si>
  <si>
    <t>С.-Петербург, ЦСКА (Худяков Владимир, Головкин Борис, Исаев Дмитрий)</t>
  </si>
  <si>
    <t>СТАК "УАЗ" (Постников Евгений, Кутинов Михаил, Кулешов Виктор)</t>
  </si>
  <si>
    <t>ООО СПК "Зеленый Сад" (Григорьев Юрий, Ермаков Анатолий, Фролов Валерий)</t>
  </si>
  <si>
    <t>МОГАДК Бронницы (Коструков Александр, Коструков Михаил, Кедров Александр)</t>
  </si>
  <si>
    <t>СССР = SSN (Сафонов Сергей, Сафонов Станислав, Дроздов Всеволод)</t>
  </si>
  <si>
    <t xml:space="preserve"> АК ОАО "ПСО 13" г.Истра (Сучков Владимир, Гончаров Дмитрий, )</t>
  </si>
  <si>
    <t>МАДИ-Racing (Софиева Ирина, Добровольский Владимир, Кулябин Анатолий)</t>
  </si>
  <si>
    <t>ЗАО "РНПК" (Ельцов Алексей, Пучков Сергей, Пучков Дмитрий)</t>
  </si>
  <si>
    <t>Сборная Нижегородской обл. (Орлов Дмитрий В., Орлов Дмитрий А., Родин Евгений)</t>
  </si>
  <si>
    <t>УВД Рязанской области (Ермаков Владимир, Покатисов Алексей, Савин Сергей)</t>
  </si>
  <si>
    <t>АМО ЗИЛ - АТК (Зиндяев Сергей, Роднов Андрей, Козлов Дмитрий)</t>
  </si>
  <si>
    <t>УВД Рязанской области - 3 (Савин Сергей, Покатисов Алексей, Скороходов Владимир)</t>
  </si>
  <si>
    <t>Ф-АВТО (Молчанов Пётр, Сучков Владимир, Якушев Иван)</t>
  </si>
  <si>
    <t>СТК "Радуга" (Шмаков Александр, Востриков Сергей, Пауков Иван)</t>
  </si>
  <si>
    <t>Федоров П.Н., I кат., №А-17-199</t>
  </si>
  <si>
    <t>Пчелинцева Л.И., ВК, №А-17-148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</si>
</sst>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;"/>
    <numFmt numFmtId="173" formatCode="0;0;"/>
    <numFmt numFmtId="174" formatCode="General;;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12"/>
      <color indexed="9"/>
      <name val="Times New Roman"/>
      <family val="1"/>
    </font>
    <font>
      <sz val="12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20"/>
      <name val="Times New Roman Cyr"/>
      <family val="1"/>
    </font>
    <font>
      <b/>
      <sz val="20"/>
      <name val="Times New Roman Cyr"/>
      <family val="1"/>
    </font>
    <font>
      <b/>
      <sz val="20"/>
      <color indexed="10"/>
      <name val="Times New Roman Cyr"/>
      <family val="1"/>
    </font>
    <font>
      <sz val="10"/>
      <color indexed="10"/>
      <name val="Arial Cyr"/>
      <family val="0"/>
    </font>
    <font>
      <sz val="12"/>
      <color indexed="10"/>
      <name val="Times New Roman Cyr"/>
      <family val="1"/>
    </font>
    <font>
      <sz val="12"/>
      <color indexed="36"/>
      <name val="Times New Roman Cyr"/>
      <family val="1"/>
    </font>
    <font>
      <b/>
      <sz val="12"/>
      <color indexed="10"/>
      <name val="Times New Roman Cyr"/>
      <family val="1"/>
    </font>
    <font>
      <b/>
      <sz val="20"/>
      <color indexed="36"/>
      <name val="Times New Roman Cyr"/>
      <family val="1"/>
    </font>
    <font>
      <sz val="20"/>
      <color indexed="9"/>
      <name val="Times New Roman Cyr"/>
      <family val="1"/>
    </font>
    <font>
      <b/>
      <sz val="20"/>
      <color indexed="9"/>
      <name val="Times New Roman Cyr"/>
      <family val="1"/>
    </font>
    <font>
      <sz val="20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12"/>
      <name val="Times New Roman"/>
      <family val="1"/>
    </font>
    <font>
      <b/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7030A0"/>
      <name val="Times New Roman"/>
      <family val="1"/>
    </font>
    <font>
      <sz val="12"/>
      <color rgb="FF00206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20"/>
      <color rgb="FFFF0000"/>
      <name val="Times New Roman Cyr"/>
      <family val="1"/>
    </font>
    <font>
      <sz val="10"/>
      <color rgb="FFFF0000"/>
      <name val="Arial Cyr"/>
      <family val="0"/>
    </font>
    <font>
      <sz val="12"/>
      <color rgb="FFFF0000"/>
      <name val="Times New Roman Cyr"/>
      <family val="1"/>
    </font>
    <font>
      <sz val="12"/>
      <color rgb="FF7030A0"/>
      <name val="Times New Roman Cyr"/>
      <family val="1"/>
    </font>
    <font>
      <b/>
      <sz val="12"/>
      <color rgb="FFFF0000"/>
      <name val="Times New Roman Cyr"/>
      <family val="1"/>
    </font>
    <font>
      <b/>
      <sz val="20"/>
      <color rgb="FF7030A0"/>
      <name val="Times New Roman Cyr"/>
      <family val="1"/>
    </font>
    <font>
      <sz val="20"/>
      <color theme="0"/>
      <name val="Times New Roman Cyr"/>
      <family val="1"/>
    </font>
    <font>
      <b/>
      <sz val="20"/>
      <color theme="0"/>
      <name val="Times New Roman Cyr"/>
      <family val="1"/>
    </font>
    <font>
      <sz val="20"/>
      <color rgb="FFFF0000"/>
      <name val="Times New Roman Cyr"/>
      <family val="1"/>
    </font>
    <font>
      <sz val="12"/>
      <color rgb="FF000099"/>
      <name val="Times New Roman"/>
      <family val="1"/>
    </font>
    <font>
      <sz val="12"/>
      <color rgb="FF0000CC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" fillId="0" borderId="0" xfId="56" applyFont="1" applyFill="1" applyAlignment="1">
      <alignment/>
      <protection/>
    </xf>
    <xf numFmtId="0" fontId="4" fillId="0" borderId="0" xfId="56" applyFont="1" applyFill="1" applyAlignment="1">
      <alignment horizontal="center"/>
      <protection/>
    </xf>
    <xf numFmtId="0" fontId="4" fillId="0" borderId="0" xfId="56" applyFont="1" applyFill="1" applyBorder="1" applyAlignment="1">
      <alignment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0" xfId="56" applyFont="1" applyFill="1">
      <alignment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0" fontId="5" fillId="0" borderId="13" xfId="56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vertical="center" wrapText="1"/>
      <protection/>
    </xf>
    <xf numFmtId="0" fontId="4" fillId="0" borderId="13" xfId="56" applyFont="1" applyFill="1" applyBorder="1" applyAlignment="1">
      <alignment horizontal="left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49" fontId="4" fillId="0" borderId="13" xfId="56" applyNumberFormat="1" applyFont="1" applyFill="1" applyBorder="1" applyAlignment="1">
      <alignment horizontal="center" vertical="center" wrapText="1"/>
      <protection/>
    </xf>
    <xf numFmtId="49" fontId="4" fillId="0" borderId="14" xfId="56" applyNumberFormat="1" applyFont="1" applyFill="1" applyBorder="1" applyAlignment="1">
      <alignment horizontal="center" vertical="center" wrapText="1"/>
      <protection/>
    </xf>
    <xf numFmtId="49" fontId="5" fillId="0" borderId="14" xfId="56" applyNumberFormat="1" applyFont="1" applyFill="1" applyBorder="1" applyAlignment="1">
      <alignment horizontal="center" vertical="center" wrapText="1"/>
      <protection/>
    </xf>
    <xf numFmtId="0" fontId="4" fillId="0" borderId="14" xfId="56" applyNumberFormat="1" applyFont="1" applyFill="1" applyBorder="1" applyAlignment="1">
      <alignment horizontal="center" vertical="center" wrapText="1"/>
      <protection/>
    </xf>
    <xf numFmtId="1" fontId="4" fillId="0" borderId="14" xfId="56" applyNumberFormat="1" applyFont="1" applyFill="1" applyBorder="1" applyAlignment="1">
      <alignment horizontal="center" vertical="center" wrapText="1"/>
      <protection/>
    </xf>
    <xf numFmtId="1" fontId="5" fillId="0" borderId="14" xfId="56" applyNumberFormat="1" applyFont="1" applyFill="1" applyBorder="1" applyAlignment="1">
      <alignment horizontal="center" vertical="center" wrapText="1"/>
      <protection/>
    </xf>
    <xf numFmtId="174" fontId="5" fillId="0" borderId="14" xfId="56" applyNumberFormat="1" applyFont="1" applyFill="1" applyBorder="1" applyAlignment="1">
      <alignment horizontal="center" vertical="center" wrapText="1"/>
      <protection/>
    </xf>
    <xf numFmtId="0" fontId="4" fillId="0" borderId="0" xfId="56" applyFont="1" applyFill="1" applyAlignment="1">
      <alignment vertical="center" wrapText="1"/>
      <protection/>
    </xf>
    <xf numFmtId="1" fontId="4" fillId="0" borderId="0" xfId="56" applyNumberFormat="1" applyFont="1" applyFill="1" applyAlignment="1">
      <alignment vertical="center"/>
      <protection/>
    </xf>
    <xf numFmtId="0" fontId="4" fillId="0" borderId="0" xfId="56" applyFont="1" applyFill="1" applyAlignment="1">
      <alignment vertical="center"/>
      <protection/>
    </xf>
    <xf numFmtId="0" fontId="63" fillId="0" borderId="0" xfId="56" applyFont="1" applyFill="1" applyAlignment="1">
      <alignment vertical="center" wrapText="1"/>
      <protection/>
    </xf>
    <xf numFmtId="0" fontId="64" fillId="0" borderId="13" xfId="56" applyFont="1" applyFill="1" applyBorder="1" applyAlignment="1">
      <alignment horizontal="left" vertical="center" wrapText="1"/>
      <protection/>
    </xf>
    <xf numFmtId="49" fontId="5" fillId="0" borderId="13" xfId="56" applyNumberFormat="1" applyFont="1" applyFill="1" applyBorder="1" applyAlignment="1">
      <alignment horizontal="center" vertical="center" wrapText="1"/>
      <protection/>
    </xf>
    <xf numFmtId="1" fontId="4" fillId="0" borderId="13" xfId="56" applyNumberFormat="1" applyFont="1" applyFill="1" applyBorder="1" applyAlignment="1">
      <alignment horizontal="center" vertical="center" wrapText="1"/>
      <protection/>
    </xf>
    <xf numFmtId="0" fontId="8" fillId="0" borderId="0" xfId="56" applyFont="1" applyFill="1" applyAlignment="1">
      <alignment horizontal="center"/>
      <protection/>
    </xf>
    <xf numFmtId="0" fontId="8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4" fillId="0" borderId="0" xfId="56" applyFont="1" applyFill="1" applyAlignment="1">
      <alignment horizontal="right"/>
      <protection/>
    </xf>
    <xf numFmtId="0" fontId="4" fillId="0" borderId="0" xfId="56" applyFont="1" applyFill="1" applyBorder="1" applyAlignment="1">
      <alignment horizontal="left" wrapText="1"/>
      <protection/>
    </xf>
    <xf numFmtId="0" fontId="8" fillId="0" borderId="0" xfId="56" applyFont="1" applyFill="1" applyBorder="1" applyAlignment="1">
      <alignment vertical="center" wrapText="1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0" fontId="65" fillId="0" borderId="0" xfId="56" applyFont="1" applyFill="1" applyBorder="1">
      <alignment/>
      <protection/>
    </xf>
    <xf numFmtId="0" fontId="4" fillId="0" borderId="0" xfId="56" applyFont="1" applyFill="1" applyBorder="1" applyAlignment="1">
      <alignment vertical="center"/>
      <protection/>
    </xf>
    <xf numFmtId="0" fontId="4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0" fontId="8" fillId="0" borderId="0" xfId="56" applyFont="1" applyFill="1" applyBorder="1">
      <alignment/>
      <protection/>
    </xf>
    <xf numFmtId="0" fontId="4" fillId="0" borderId="0" xfId="56" applyFont="1" applyFill="1" applyBorder="1">
      <alignment/>
      <protection/>
    </xf>
    <xf numFmtId="0" fontId="5" fillId="0" borderId="0" xfId="56" applyFont="1" applyFill="1" applyBorder="1">
      <alignment/>
      <protection/>
    </xf>
    <xf numFmtId="0" fontId="4" fillId="0" borderId="13" xfId="55" applyFont="1" applyFill="1" applyBorder="1" applyAlignment="1">
      <alignment vertical="center" wrapText="1"/>
      <protection/>
    </xf>
    <xf numFmtId="49" fontId="4" fillId="0" borderId="13" xfId="55" applyNumberFormat="1" applyFont="1" applyFill="1" applyBorder="1" applyAlignment="1">
      <alignment horizontal="center" vertical="center" wrapText="1"/>
      <protection/>
    </xf>
    <xf numFmtId="0" fontId="66" fillId="0" borderId="0" xfId="56" applyFont="1" applyFill="1" applyAlignment="1">
      <alignment vertical="center" wrapText="1"/>
      <protection/>
    </xf>
    <xf numFmtId="0" fontId="66" fillId="0" borderId="12" xfId="56" applyFont="1" applyFill="1" applyBorder="1" applyAlignment="1">
      <alignment horizontal="center" vertical="center" wrapText="1"/>
      <protection/>
    </xf>
    <xf numFmtId="0" fontId="67" fillId="0" borderId="13" xfId="56" applyFont="1" applyFill="1" applyBorder="1" applyAlignment="1">
      <alignment horizontal="center" vertical="center" wrapText="1"/>
      <protection/>
    </xf>
    <xf numFmtId="0" fontId="66" fillId="0" borderId="13" xfId="56" applyFont="1" applyFill="1" applyBorder="1" applyAlignment="1">
      <alignment vertical="center" wrapText="1"/>
      <protection/>
    </xf>
    <xf numFmtId="0" fontId="66" fillId="0" borderId="13" xfId="56" applyFont="1" applyFill="1" applyBorder="1" applyAlignment="1">
      <alignment horizontal="left" vertical="center" wrapText="1"/>
      <protection/>
    </xf>
    <xf numFmtId="0" fontId="66" fillId="0" borderId="13" xfId="56" applyFont="1" applyFill="1" applyBorder="1" applyAlignment="1">
      <alignment horizontal="center" vertical="center" wrapText="1"/>
      <protection/>
    </xf>
    <xf numFmtId="49" fontId="66" fillId="0" borderId="13" xfId="56" applyNumberFormat="1" applyFont="1" applyFill="1" applyBorder="1" applyAlignment="1">
      <alignment horizontal="center" vertical="center" wrapText="1"/>
      <protection/>
    </xf>
    <xf numFmtId="49" fontId="66" fillId="0" borderId="14" xfId="56" applyNumberFormat="1" applyFont="1" applyFill="1" applyBorder="1" applyAlignment="1">
      <alignment horizontal="center" vertical="center" wrapText="1"/>
      <protection/>
    </xf>
    <xf numFmtId="49" fontId="67" fillId="0" borderId="14" xfId="56" applyNumberFormat="1" applyFont="1" applyFill="1" applyBorder="1" applyAlignment="1">
      <alignment horizontal="center" vertical="center" wrapText="1"/>
      <protection/>
    </xf>
    <xf numFmtId="0" fontId="66" fillId="0" borderId="14" xfId="56" applyNumberFormat="1" applyFont="1" applyFill="1" applyBorder="1" applyAlignment="1">
      <alignment horizontal="center" vertical="center" wrapText="1"/>
      <protection/>
    </xf>
    <xf numFmtId="1" fontId="66" fillId="0" borderId="14" xfId="56" applyNumberFormat="1" applyFont="1" applyFill="1" applyBorder="1" applyAlignment="1">
      <alignment horizontal="center" vertical="center" wrapText="1"/>
      <protection/>
    </xf>
    <xf numFmtId="1" fontId="67" fillId="0" borderId="14" xfId="56" applyNumberFormat="1" applyFont="1" applyFill="1" applyBorder="1" applyAlignment="1">
      <alignment horizontal="center" vertical="center" wrapText="1"/>
      <protection/>
    </xf>
    <xf numFmtId="174" fontId="67" fillId="0" borderId="14" xfId="56" applyNumberFormat="1" applyFont="1" applyFill="1" applyBorder="1" applyAlignment="1">
      <alignment horizontal="center" vertical="center" wrapText="1"/>
      <protection/>
    </xf>
    <xf numFmtId="1" fontId="66" fillId="0" borderId="0" xfId="56" applyNumberFormat="1" applyFont="1" applyFill="1" applyAlignment="1">
      <alignment vertical="center"/>
      <protection/>
    </xf>
    <xf numFmtId="0" fontId="66" fillId="0" borderId="0" xfId="56" applyFont="1" applyFill="1" applyAlignment="1">
      <alignment vertical="center"/>
      <protection/>
    </xf>
    <xf numFmtId="0" fontId="9" fillId="0" borderId="13" xfId="56" applyFont="1" applyFill="1" applyBorder="1" applyAlignment="1">
      <alignment horizontal="left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4" fillId="0" borderId="13" xfId="55" applyFont="1" applyFill="1" applyBorder="1" applyAlignment="1">
      <alignment horizontal="left" vertic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/>
      <protection/>
    </xf>
    <xf numFmtId="0" fontId="4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4" fillId="0" borderId="0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4" fillId="0" borderId="17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49" fontId="4" fillId="0" borderId="17" xfId="56" applyNumberFormat="1" applyFont="1" applyFill="1" applyBorder="1" applyAlignment="1">
      <alignment horizontal="center" vertical="center" wrapText="1"/>
      <protection/>
    </xf>
    <xf numFmtId="49" fontId="4" fillId="0" borderId="11" xfId="56" applyNumberFormat="1" applyFont="1" applyFill="1" applyBorder="1" applyAlignment="1">
      <alignment horizontal="center" vertical="center" wrapText="1"/>
      <protection/>
    </xf>
    <xf numFmtId="0" fontId="5" fillId="0" borderId="17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0" fontId="4" fillId="0" borderId="18" xfId="56" applyFont="1" applyFill="1" applyBorder="1" applyAlignment="1">
      <alignment horizontal="center" vertical="center" wrapText="1"/>
      <protection/>
    </xf>
    <xf numFmtId="0" fontId="4" fillId="0" borderId="19" xfId="56" applyFont="1" applyFill="1" applyBorder="1" applyAlignment="1">
      <alignment horizontal="center" vertical="center" wrapText="1"/>
      <protection/>
    </xf>
    <xf numFmtId="0" fontId="4" fillId="0" borderId="20" xfId="56" applyFont="1" applyFill="1" applyBorder="1" applyAlignment="1">
      <alignment horizontal="center" vertical="center" wrapText="1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0" fontId="5" fillId="0" borderId="22" xfId="56" applyFont="1" applyFill="1" applyBorder="1" applyAlignment="1">
      <alignment horizontal="center" vertical="center" wrapText="1"/>
      <protection/>
    </xf>
    <xf numFmtId="0" fontId="5" fillId="0" borderId="23" xfId="56" applyFont="1" applyFill="1" applyBorder="1" applyAlignment="1">
      <alignment horizontal="center" vertical="center" wrapText="1"/>
      <protection/>
    </xf>
    <xf numFmtId="0" fontId="4" fillId="0" borderId="22" xfId="56" applyFont="1" applyFill="1" applyBorder="1" applyAlignment="1">
      <alignment horizontal="center" vertical="center" wrapText="1"/>
      <protection/>
    </xf>
    <xf numFmtId="0" fontId="4" fillId="0" borderId="23" xfId="56" applyFont="1" applyFill="1" applyBorder="1" applyAlignment="1">
      <alignment horizontal="center" vertical="center" wrapText="1"/>
      <protection/>
    </xf>
    <xf numFmtId="0" fontId="30" fillId="0" borderId="0" xfId="54" applyFont="1" applyAlignment="1">
      <alignment horizontal="center" vertical="top" wrapText="1"/>
      <protection/>
    </xf>
    <xf numFmtId="0" fontId="30" fillId="0" borderId="0" xfId="54" applyFont="1" applyAlignment="1">
      <alignment horizontal="center" vertical="top"/>
      <protection/>
    </xf>
    <xf numFmtId="0" fontId="2" fillId="0" borderId="0" xfId="54">
      <alignment/>
      <protection/>
    </xf>
    <xf numFmtId="0" fontId="30" fillId="0" borderId="0" xfId="54" applyFont="1" applyAlignment="1">
      <alignment horizontal="center" wrapText="1"/>
      <protection/>
    </xf>
    <xf numFmtId="0" fontId="30" fillId="0" borderId="0" xfId="54" applyFont="1" applyAlignment="1">
      <alignment horizontal="center"/>
      <protection/>
    </xf>
    <xf numFmtId="0" fontId="2" fillId="0" borderId="0" xfId="54" applyFont="1" applyAlignment="1">
      <alignment/>
      <protection/>
    </xf>
    <xf numFmtId="0" fontId="4" fillId="0" borderId="0" xfId="54" applyFont="1" applyAlignment="1">
      <alignment/>
      <protection/>
    </xf>
    <xf numFmtId="0" fontId="4" fillId="0" borderId="0" xfId="54" applyFont="1" applyAlignment="1">
      <alignment horizontal="right"/>
      <protection/>
    </xf>
    <xf numFmtId="0" fontId="4" fillId="0" borderId="0" xfId="54" applyFont="1" applyAlignment="1">
      <alignment horizontal="right"/>
      <protection/>
    </xf>
    <xf numFmtId="0" fontId="5" fillId="0" borderId="0" xfId="54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31" fillId="33" borderId="13" xfId="54" applyFont="1" applyFill="1" applyBorder="1">
      <alignment/>
      <protection/>
    </xf>
    <xf numFmtId="0" fontId="31" fillId="33" borderId="13" xfId="54" applyFont="1" applyFill="1" applyBorder="1" applyAlignment="1">
      <alignment horizontal="center"/>
      <protection/>
    </xf>
    <xf numFmtId="0" fontId="31" fillId="0" borderId="13" xfId="54" applyFont="1" applyFill="1" applyBorder="1" applyAlignment="1">
      <alignment horizontal="center" vertical="center" wrapText="1"/>
      <protection/>
    </xf>
    <xf numFmtId="170" fontId="31" fillId="0" borderId="13" xfId="45" applyFont="1" applyFill="1" applyBorder="1" applyAlignment="1">
      <alignment horizontal="center" vertical="center" wrapText="1"/>
    </xf>
    <xf numFmtId="0" fontId="30" fillId="0" borderId="13" xfId="54" applyFont="1" applyFill="1" applyBorder="1" applyAlignment="1">
      <alignment vertical="center" wrapText="1"/>
      <protection/>
    </xf>
    <xf numFmtId="0" fontId="30" fillId="0" borderId="13" xfId="54" applyFont="1" applyFill="1" applyBorder="1" applyAlignment="1">
      <alignment horizontal="center" vertical="center" wrapText="1"/>
      <protection/>
    </xf>
    <xf numFmtId="1" fontId="30" fillId="0" borderId="13" xfId="54" applyNumberFormat="1" applyFont="1" applyFill="1" applyBorder="1" applyAlignment="1">
      <alignment horizontal="center" vertical="center" wrapText="1"/>
      <protection/>
    </xf>
    <xf numFmtId="0" fontId="32" fillId="0" borderId="13" xfId="54" applyFont="1" applyFill="1" applyBorder="1" applyAlignment="1">
      <alignment horizontal="center" vertical="center" wrapText="1"/>
      <protection/>
    </xf>
    <xf numFmtId="0" fontId="33" fillId="0" borderId="24" xfId="54" applyFont="1" applyFill="1" applyBorder="1" applyAlignment="1">
      <alignment horizontal="center" vertical="center" wrapText="1"/>
      <protection/>
    </xf>
    <xf numFmtId="0" fontId="68" fillId="0" borderId="24" xfId="54" applyFont="1" applyFill="1" applyBorder="1" applyAlignment="1">
      <alignment horizontal="center" vertical="center" wrapText="1"/>
      <protection/>
    </xf>
    <xf numFmtId="0" fontId="69" fillId="0" borderId="0" xfId="54" applyFont="1" applyFill="1" applyAlignment="1">
      <alignment vertical="center"/>
      <protection/>
    </xf>
    <xf numFmtId="0" fontId="33" fillId="0" borderId="25" xfId="54" applyFont="1" applyFill="1" applyBorder="1" applyAlignment="1">
      <alignment horizontal="center" vertical="center" wrapText="1"/>
      <protection/>
    </xf>
    <xf numFmtId="0" fontId="68" fillId="0" borderId="25" xfId="54" applyFont="1" applyFill="1" applyBorder="1" applyAlignment="1">
      <alignment horizontal="center" vertical="center" wrapText="1"/>
      <protection/>
    </xf>
    <xf numFmtId="0" fontId="33" fillId="0" borderId="14" xfId="54" applyFont="1" applyFill="1" applyBorder="1" applyAlignment="1">
      <alignment horizontal="center" vertical="center" wrapText="1"/>
      <protection/>
    </xf>
    <xf numFmtId="0" fontId="68" fillId="0" borderId="14" xfId="54" applyFont="1" applyFill="1" applyBorder="1" applyAlignment="1">
      <alignment horizontal="center" vertical="center" wrapText="1"/>
      <protection/>
    </xf>
    <xf numFmtId="0" fontId="70" fillId="0" borderId="13" xfId="54" applyFont="1" applyFill="1" applyBorder="1" applyAlignment="1">
      <alignment vertical="center" wrapText="1"/>
      <protection/>
    </xf>
    <xf numFmtId="0" fontId="70" fillId="0" borderId="13" xfId="54" applyFont="1" applyFill="1" applyBorder="1" applyAlignment="1">
      <alignment horizontal="center" vertical="center" wrapText="1"/>
      <protection/>
    </xf>
    <xf numFmtId="1" fontId="71" fillId="0" borderId="13" xfId="54" applyNumberFormat="1" applyFont="1" applyFill="1" applyBorder="1" applyAlignment="1">
      <alignment horizontal="center" vertical="center" wrapText="1"/>
      <protection/>
    </xf>
    <xf numFmtId="1" fontId="70" fillId="0" borderId="13" xfId="54" applyNumberFormat="1" applyFont="1" applyFill="1" applyBorder="1" applyAlignment="1">
      <alignment horizontal="center" vertical="center" wrapText="1"/>
      <protection/>
    </xf>
    <xf numFmtId="0" fontId="72" fillId="0" borderId="13" xfId="54" applyFont="1" applyFill="1" applyBorder="1" applyAlignment="1">
      <alignment horizontal="center" vertical="center" wrapText="1"/>
      <protection/>
    </xf>
    <xf numFmtId="170" fontId="72" fillId="0" borderId="13" xfId="45" applyFont="1" applyFill="1" applyBorder="1" applyAlignment="1">
      <alignment horizontal="center" vertical="center" wrapText="1"/>
    </xf>
    <xf numFmtId="173" fontId="70" fillId="0" borderId="13" xfId="54" applyNumberFormat="1" applyFont="1" applyFill="1" applyBorder="1" applyAlignment="1">
      <alignment horizontal="center" vertical="center" wrapText="1"/>
      <protection/>
    </xf>
    <xf numFmtId="170" fontId="72" fillId="0" borderId="24" xfId="45" applyFont="1" applyFill="1" applyBorder="1" applyAlignment="1">
      <alignment horizontal="center" vertical="center" wrapText="1"/>
    </xf>
    <xf numFmtId="0" fontId="32" fillId="0" borderId="24" xfId="54" applyFont="1" applyFill="1" applyBorder="1" applyAlignment="1">
      <alignment horizontal="center" vertical="center" wrapText="1"/>
      <protection/>
    </xf>
    <xf numFmtId="170" fontId="72" fillId="0" borderId="25" xfId="45" applyFont="1" applyFill="1" applyBorder="1" applyAlignment="1">
      <alignment horizontal="center" vertical="center" wrapText="1"/>
    </xf>
    <xf numFmtId="0" fontId="32" fillId="0" borderId="25" xfId="54" applyFont="1" applyFill="1" applyBorder="1" applyAlignment="1">
      <alignment horizontal="center" vertical="center" wrapText="1"/>
      <protection/>
    </xf>
    <xf numFmtId="170" fontId="72" fillId="0" borderId="14" xfId="45" applyFont="1" applyFill="1" applyBorder="1" applyAlignment="1">
      <alignment horizontal="center" vertical="center" wrapText="1"/>
    </xf>
    <xf numFmtId="0" fontId="32" fillId="0" borderId="14" xfId="54" applyFont="1" applyFill="1" applyBorder="1" applyAlignment="1">
      <alignment horizontal="center" vertical="center" wrapText="1"/>
      <protection/>
    </xf>
    <xf numFmtId="0" fontId="73" fillId="0" borderId="24" xfId="54" applyFont="1" applyFill="1" applyBorder="1" applyAlignment="1">
      <alignment horizontal="center" vertical="center" wrapText="1"/>
      <protection/>
    </xf>
    <xf numFmtId="0" fontId="73" fillId="0" borderId="25" xfId="54" applyFont="1" applyFill="1" applyBorder="1" applyAlignment="1">
      <alignment horizontal="center" vertical="center" wrapText="1"/>
      <protection/>
    </xf>
    <xf numFmtId="0" fontId="73" fillId="0" borderId="14" xfId="54" applyFont="1" applyFill="1" applyBorder="1" applyAlignment="1">
      <alignment horizontal="center" vertical="center" wrapText="1"/>
      <protection/>
    </xf>
    <xf numFmtId="172" fontId="30" fillId="0" borderId="13" xfId="54" applyNumberFormat="1" applyFont="1" applyFill="1" applyBorder="1" applyAlignment="1">
      <alignment horizontal="center" vertical="center" wrapText="1"/>
      <protection/>
    </xf>
    <xf numFmtId="0" fontId="74" fillId="0" borderId="13" xfId="54" applyFont="1" applyFill="1" applyBorder="1" applyAlignment="1">
      <alignment horizontal="center" vertical="center" wrapText="1"/>
      <protection/>
    </xf>
    <xf numFmtId="0" fontId="75" fillId="0" borderId="24" xfId="54" applyFont="1" applyFill="1" applyBorder="1" applyAlignment="1">
      <alignment horizontal="center" vertical="center" wrapText="1"/>
      <protection/>
    </xf>
    <xf numFmtId="0" fontId="75" fillId="0" borderId="25" xfId="54" applyFont="1" applyFill="1" applyBorder="1" applyAlignment="1">
      <alignment horizontal="center" vertical="center" wrapText="1"/>
      <protection/>
    </xf>
    <xf numFmtId="0" fontId="75" fillId="0" borderId="14" xfId="54" applyFont="1" applyFill="1" applyBorder="1" applyAlignment="1">
      <alignment horizontal="center" vertical="center" wrapText="1"/>
      <protection/>
    </xf>
    <xf numFmtId="0" fontId="2" fillId="0" borderId="0" xfId="54" applyFont="1" applyFill="1" applyAlignment="1">
      <alignment vertical="center"/>
      <protection/>
    </xf>
    <xf numFmtId="173" fontId="30" fillId="0" borderId="13" xfId="54" applyNumberFormat="1" applyFont="1" applyFill="1" applyBorder="1" applyAlignment="1">
      <alignment horizontal="center" vertical="center" wrapText="1"/>
      <protection/>
    </xf>
    <xf numFmtId="0" fontId="76" fillId="0" borderId="13" xfId="54" applyFont="1" applyFill="1" applyBorder="1" applyAlignment="1">
      <alignment horizontal="center" vertical="center" wrapText="1"/>
      <protection/>
    </xf>
    <xf numFmtId="172" fontId="70" fillId="0" borderId="13" xfId="54" applyNumberFormat="1" applyFont="1" applyFill="1" applyBorder="1" applyAlignment="1">
      <alignment horizontal="center" vertical="center" wrapText="1"/>
      <protection/>
    </xf>
    <xf numFmtId="0" fontId="31" fillId="0" borderId="24" xfId="54" applyFont="1" applyFill="1" applyBorder="1" applyAlignment="1">
      <alignment horizontal="center" vertical="center" wrapText="1"/>
      <protection/>
    </xf>
    <xf numFmtId="0" fontId="76" fillId="0" borderId="24" xfId="54" applyFont="1" applyFill="1" applyBorder="1" applyAlignment="1">
      <alignment horizontal="center" vertical="center" wrapText="1"/>
      <protection/>
    </xf>
    <xf numFmtId="0" fontId="31" fillId="0" borderId="25" xfId="54" applyFont="1" applyFill="1" applyBorder="1" applyAlignment="1">
      <alignment horizontal="center" vertical="center" wrapText="1"/>
      <protection/>
    </xf>
    <xf numFmtId="0" fontId="76" fillId="0" borderId="25" xfId="54" applyFont="1" applyFill="1" applyBorder="1" applyAlignment="1">
      <alignment horizontal="center" vertical="center" wrapText="1"/>
      <protection/>
    </xf>
    <xf numFmtId="0" fontId="31" fillId="0" borderId="14" xfId="54" applyFont="1" applyFill="1" applyBorder="1" applyAlignment="1">
      <alignment horizontal="center" vertical="center" wrapText="1"/>
      <protection/>
    </xf>
    <xf numFmtId="0" fontId="76" fillId="0" borderId="14" xfId="54" applyFont="1" applyFill="1" applyBorder="1" applyAlignment="1">
      <alignment horizontal="center" vertical="center" wrapText="1"/>
      <protection/>
    </xf>
    <xf numFmtId="0" fontId="66" fillId="0" borderId="13" xfId="55" applyFont="1" applyFill="1" applyBorder="1" applyAlignment="1">
      <alignment vertical="center" wrapText="1"/>
      <protection/>
    </xf>
    <xf numFmtId="0" fontId="68" fillId="0" borderId="14" xfId="54" applyFont="1" applyFill="1" applyBorder="1" applyAlignment="1">
      <alignment horizontal="center" vertical="center" wrapText="1"/>
      <protection/>
    </xf>
    <xf numFmtId="0" fontId="69" fillId="0" borderId="26" xfId="54" applyFont="1" applyBorder="1">
      <alignment/>
      <protection/>
    </xf>
    <xf numFmtId="0" fontId="69" fillId="0" borderId="0" xfId="54" applyFont="1">
      <alignment/>
      <protection/>
    </xf>
    <xf numFmtId="0" fontId="4" fillId="0" borderId="0" xfId="55" applyFont="1" applyFill="1" applyBorder="1" applyAlignment="1">
      <alignment horizontal="left" vertical="center" wrapText="1"/>
      <protection/>
    </xf>
    <xf numFmtId="0" fontId="8" fillId="0" borderId="0" xfId="55" applyFont="1" applyFill="1" applyBorder="1" applyAlignment="1">
      <alignment vertical="center" wrapText="1"/>
      <protection/>
    </xf>
    <xf numFmtId="49" fontId="8" fillId="0" borderId="0" xfId="55" applyNumberFormat="1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vertical="center"/>
      <protection/>
    </xf>
    <xf numFmtId="0" fontId="8" fillId="0" borderId="0" xfId="55" applyFont="1" applyFill="1" applyBorder="1">
      <alignment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>
      <alignment/>
      <protection/>
    </xf>
    <xf numFmtId="0" fontId="4" fillId="0" borderId="0" xfId="54" applyFont="1">
      <alignment/>
      <protection/>
    </xf>
    <xf numFmtId="0" fontId="77" fillId="0" borderId="0" xfId="54" applyFont="1" applyAlignment="1">
      <alignment horizontal="right"/>
      <protection/>
    </xf>
    <xf numFmtId="0" fontId="31" fillId="33" borderId="27" xfId="54" applyFont="1" applyFill="1" applyBorder="1">
      <alignment/>
      <protection/>
    </xf>
    <xf numFmtId="0" fontId="31" fillId="33" borderId="18" xfId="54" applyFont="1" applyFill="1" applyBorder="1">
      <alignment/>
      <protection/>
    </xf>
    <xf numFmtId="0" fontId="31" fillId="33" borderId="18" xfId="54" applyFont="1" applyFill="1" applyBorder="1" applyAlignment="1">
      <alignment horizontal="center"/>
      <protection/>
    </xf>
    <xf numFmtId="0" fontId="31" fillId="33" borderId="28" xfId="54" applyFont="1" applyFill="1" applyBorder="1">
      <alignment/>
      <protection/>
    </xf>
    <xf numFmtId="0" fontId="2" fillId="0" borderId="0" xfId="54" applyFill="1" applyAlignment="1">
      <alignment vertical="center"/>
      <protection/>
    </xf>
    <xf numFmtId="0" fontId="72" fillId="0" borderId="24" xfId="54" applyFont="1" applyFill="1" applyBorder="1" applyAlignment="1">
      <alignment horizontal="center" vertical="center" wrapText="1"/>
      <protection/>
    </xf>
    <xf numFmtId="0" fontId="72" fillId="0" borderId="25" xfId="54" applyFont="1" applyFill="1" applyBorder="1" applyAlignment="1">
      <alignment horizontal="center" vertical="center" wrapText="1"/>
      <protection/>
    </xf>
    <xf numFmtId="0" fontId="72" fillId="0" borderId="14" xfId="54" applyFont="1" applyFill="1" applyBorder="1" applyAlignment="1">
      <alignment horizontal="center" vertical="center" wrapText="1"/>
      <protection/>
    </xf>
    <xf numFmtId="0" fontId="68" fillId="0" borderId="13" xfId="54" applyFont="1" applyFill="1" applyBorder="1" applyAlignment="1">
      <alignment horizontal="center" vertical="center" wrapText="1"/>
      <protection/>
    </xf>
    <xf numFmtId="49" fontId="8" fillId="0" borderId="0" xfId="56" applyNumberFormat="1" applyFont="1" applyFill="1" applyBorder="1" applyAlignment="1">
      <alignment horizontal="center" vertical="center" wrapText="1"/>
      <protection/>
    </xf>
    <xf numFmtId="0" fontId="78" fillId="0" borderId="0" xfId="54" applyFont="1" applyAlignment="1">
      <alignment horizontal="right"/>
      <protection/>
    </xf>
    <xf numFmtId="0" fontId="71" fillId="0" borderId="13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Автокросс_День Урожая" xfId="55"/>
    <cellStyle name="Обычный_Автокросс_День Урожая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ill>
        <patternFill>
          <bgColor theme="0" tint="-0.4999699890613556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466725</xdr:colOff>
      <xdr:row>5</xdr:row>
      <xdr:rowOff>200025</xdr:rowOff>
    </xdr:from>
    <xdr:ext cx="1209675" cy="542925"/>
    <xdr:sp>
      <xdr:nvSpPr>
        <xdr:cNvPr id="1" name="TextBox 1"/>
        <xdr:cNvSpPr txBox="1">
          <a:spLocks noChangeArrowheads="1"/>
        </xdr:cNvSpPr>
      </xdr:nvSpPr>
      <xdr:spPr>
        <a:xfrm>
          <a:off x="15506700" y="1200150"/>
          <a:ext cx="1209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КРОСС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371475</xdr:colOff>
      <xdr:row>5</xdr:row>
      <xdr:rowOff>200025</xdr:rowOff>
    </xdr:from>
    <xdr:ext cx="1209675" cy="542925"/>
    <xdr:sp>
      <xdr:nvSpPr>
        <xdr:cNvPr id="1" name="TextBox 1"/>
        <xdr:cNvSpPr txBox="1">
          <a:spLocks noChangeArrowheads="1"/>
        </xdr:cNvSpPr>
      </xdr:nvSpPr>
      <xdr:spPr>
        <a:xfrm>
          <a:off x="13192125" y="1200150"/>
          <a:ext cx="1209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КРОСС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381000</xdr:colOff>
      <xdr:row>5</xdr:row>
      <xdr:rowOff>200025</xdr:rowOff>
    </xdr:from>
    <xdr:ext cx="1219200" cy="542925"/>
    <xdr:sp>
      <xdr:nvSpPr>
        <xdr:cNvPr id="1" name="TextBox 1"/>
        <xdr:cNvSpPr txBox="1">
          <a:spLocks noChangeArrowheads="1"/>
        </xdr:cNvSpPr>
      </xdr:nvSpPr>
      <xdr:spPr>
        <a:xfrm>
          <a:off x="12915900" y="1200150"/>
          <a:ext cx="1219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КРОСС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323850</xdr:colOff>
      <xdr:row>5</xdr:row>
      <xdr:rowOff>190500</xdr:rowOff>
    </xdr:from>
    <xdr:ext cx="1219200" cy="542925"/>
    <xdr:sp>
      <xdr:nvSpPr>
        <xdr:cNvPr id="1" name="TextBox 1"/>
        <xdr:cNvSpPr txBox="1">
          <a:spLocks noChangeArrowheads="1"/>
        </xdr:cNvSpPr>
      </xdr:nvSpPr>
      <xdr:spPr>
        <a:xfrm>
          <a:off x="15640050" y="1190625"/>
          <a:ext cx="1219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КРОСС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190500</xdr:colOff>
      <xdr:row>5</xdr:row>
      <xdr:rowOff>200025</xdr:rowOff>
    </xdr:from>
    <xdr:ext cx="1219200" cy="542925"/>
    <xdr:sp>
      <xdr:nvSpPr>
        <xdr:cNvPr id="1" name="TextBox 1"/>
        <xdr:cNvSpPr txBox="1">
          <a:spLocks noChangeArrowheads="1"/>
        </xdr:cNvSpPr>
      </xdr:nvSpPr>
      <xdr:spPr>
        <a:xfrm>
          <a:off x="16040100" y="1200150"/>
          <a:ext cx="1219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КРОСС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457200</xdr:colOff>
      <xdr:row>2</xdr:row>
      <xdr:rowOff>171450</xdr:rowOff>
    </xdr:to>
    <xdr:pic>
      <xdr:nvPicPr>
        <xdr:cNvPr id="1" name="Picture 1" descr="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04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276225</xdr:colOff>
      <xdr:row>6</xdr:row>
      <xdr:rowOff>9525</xdr:rowOff>
    </xdr:from>
    <xdr:ext cx="1209675" cy="542925"/>
    <xdr:sp>
      <xdr:nvSpPr>
        <xdr:cNvPr id="2" name="TextBox 2"/>
        <xdr:cNvSpPr txBox="1">
          <a:spLocks noChangeArrowheads="1"/>
        </xdr:cNvSpPr>
      </xdr:nvSpPr>
      <xdr:spPr>
        <a:xfrm>
          <a:off x="6838950" y="1581150"/>
          <a:ext cx="1209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КРОСС</a:t>
          </a:r>
        </a:p>
      </xdr:txBody>
    </xdr:sp>
    <xdr:clientData/>
  </xdr:oneCellAnchor>
  <xdr:twoCellAnchor editAs="oneCell">
    <xdr:from>
      <xdr:col>7</xdr:col>
      <xdr:colOff>466725</xdr:colOff>
      <xdr:row>0</xdr:row>
      <xdr:rowOff>104775</xdr:rowOff>
    </xdr:from>
    <xdr:to>
      <xdr:col>8</xdr:col>
      <xdr:colOff>542925</xdr:colOff>
      <xdr:row>3</xdr:row>
      <xdr:rowOff>0</xdr:rowOff>
    </xdr:to>
    <xdr:pic>
      <xdr:nvPicPr>
        <xdr:cNvPr id="3" name="Picture 2" descr="ФАМС"/>
        <xdr:cNvPicPr preferRelativeResize="1">
          <a:picLocks noChangeAspect="1"/>
        </xdr:cNvPicPr>
      </xdr:nvPicPr>
      <xdr:blipFill>
        <a:blip r:embed="rId2"/>
        <a:srcRect t="5000"/>
        <a:stretch>
          <a:fillRect/>
        </a:stretch>
      </xdr:blipFill>
      <xdr:spPr>
        <a:xfrm>
          <a:off x="7029450" y="104775"/>
          <a:ext cx="1057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457200</xdr:colOff>
      <xdr:row>2</xdr:row>
      <xdr:rowOff>171450</xdr:rowOff>
    </xdr:to>
    <xdr:pic>
      <xdr:nvPicPr>
        <xdr:cNvPr id="4" name="Picture 1" descr="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04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1</xdr:row>
      <xdr:rowOff>352425</xdr:rowOff>
    </xdr:to>
    <xdr:pic>
      <xdr:nvPicPr>
        <xdr:cNvPr id="1" name="Picture 1" descr="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457200</xdr:colOff>
      <xdr:row>2</xdr:row>
      <xdr:rowOff>161925</xdr:rowOff>
    </xdr:to>
    <xdr:pic>
      <xdr:nvPicPr>
        <xdr:cNvPr id="2" name="Picture 1" descr="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04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85725</xdr:colOff>
      <xdr:row>6</xdr:row>
      <xdr:rowOff>133350</xdr:rowOff>
    </xdr:from>
    <xdr:ext cx="1209675" cy="542925"/>
    <xdr:sp>
      <xdr:nvSpPr>
        <xdr:cNvPr id="3" name="TextBox 3"/>
        <xdr:cNvSpPr txBox="1">
          <a:spLocks noChangeArrowheads="1"/>
        </xdr:cNvSpPr>
      </xdr:nvSpPr>
      <xdr:spPr>
        <a:xfrm>
          <a:off x="6086475" y="1695450"/>
          <a:ext cx="1209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КРОСС</a:t>
          </a:r>
        </a:p>
      </xdr:txBody>
    </xdr:sp>
    <xdr:clientData/>
  </xdr:oneCellAnchor>
  <xdr:twoCellAnchor editAs="oneCell">
    <xdr:from>
      <xdr:col>7</xdr:col>
      <xdr:colOff>466725</xdr:colOff>
      <xdr:row>0</xdr:row>
      <xdr:rowOff>104775</xdr:rowOff>
    </xdr:from>
    <xdr:to>
      <xdr:col>8</xdr:col>
      <xdr:colOff>542925</xdr:colOff>
      <xdr:row>3</xdr:row>
      <xdr:rowOff>0</xdr:rowOff>
    </xdr:to>
    <xdr:pic>
      <xdr:nvPicPr>
        <xdr:cNvPr id="4" name="Picture 2" descr="ФАМС"/>
        <xdr:cNvPicPr preferRelativeResize="1">
          <a:picLocks noChangeAspect="1"/>
        </xdr:cNvPicPr>
      </xdr:nvPicPr>
      <xdr:blipFill>
        <a:blip r:embed="rId2"/>
        <a:srcRect t="5000"/>
        <a:stretch>
          <a:fillRect/>
        </a:stretch>
      </xdr:blipFill>
      <xdr:spPr>
        <a:xfrm>
          <a:off x="6467475" y="104775"/>
          <a:ext cx="1057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1</xdr:row>
      <xdr:rowOff>352425</xdr:rowOff>
    </xdr:to>
    <xdr:pic>
      <xdr:nvPicPr>
        <xdr:cNvPr id="1" name="Picture 1" descr="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457200</xdr:colOff>
      <xdr:row>2</xdr:row>
      <xdr:rowOff>161925</xdr:rowOff>
    </xdr:to>
    <xdr:pic>
      <xdr:nvPicPr>
        <xdr:cNvPr id="2" name="Picture 1" descr="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04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85725</xdr:colOff>
      <xdr:row>6</xdr:row>
      <xdr:rowOff>133350</xdr:rowOff>
    </xdr:from>
    <xdr:ext cx="1209675" cy="542925"/>
    <xdr:sp>
      <xdr:nvSpPr>
        <xdr:cNvPr id="3" name="TextBox 3"/>
        <xdr:cNvSpPr txBox="1">
          <a:spLocks noChangeArrowheads="1"/>
        </xdr:cNvSpPr>
      </xdr:nvSpPr>
      <xdr:spPr>
        <a:xfrm>
          <a:off x="6086475" y="1695450"/>
          <a:ext cx="1209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КРОСС</a:t>
          </a:r>
        </a:p>
      </xdr:txBody>
    </xdr:sp>
    <xdr:clientData/>
  </xdr:oneCellAnchor>
  <xdr:twoCellAnchor editAs="oneCell">
    <xdr:from>
      <xdr:col>7</xdr:col>
      <xdr:colOff>466725</xdr:colOff>
      <xdr:row>0</xdr:row>
      <xdr:rowOff>104775</xdr:rowOff>
    </xdr:from>
    <xdr:to>
      <xdr:col>8</xdr:col>
      <xdr:colOff>542925</xdr:colOff>
      <xdr:row>3</xdr:row>
      <xdr:rowOff>0</xdr:rowOff>
    </xdr:to>
    <xdr:pic>
      <xdr:nvPicPr>
        <xdr:cNvPr id="4" name="Picture 2" descr="ФАМС"/>
        <xdr:cNvPicPr preferRelativeResize="1">
          <a:picLocks noChangeAspect="1"/>
        </xdr:cNvPicPr>
      </xdr:nvPicPr>
      <xdr:blipFill>
        <a:blip r:embed="rId2"/>
        <a:srcRect t="5000"/>
        <a:stretch>
          <a:fillRect/>
        </a:stretch>
      </xdr:blipFill>
      <xdr:spPr>
        <a:xfrm>
          <a:off x="6467475" y="104775"/>
          <a:ext cx="1057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74;&#1090;&#1086;&#1082;&#1088;&#1086;&#1089;&#1089;_&#1044;&#1075;&#1048;17-06-04___!!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1"/>
      <sheetName val="сД1-св"/>
      <sheetName val="сД1-ч1"/>
      <sheetName val="сД1-ч3"/>
      <sheetName val="сД1-пф"/>
      <sheetName val="сД1-АБ"/>
      <sheetName val="сД1-ф1"/>
      <sheetName val="сД1-ф2"/>
      <sheetName val="All"/>
      <sheetName val="Дм"/>
      <sheetName val="сДм-св"/>
      <sheetName val="сДм-ч1"/>
      <sheetName val="сДм-ч3"/>
      <sheetName val="сДм-пф"/>
      <sheetName val="сДм-АБ"/>
      <sheetName val="сДм-ф1"/>
      <sheetName val="сДм-ф2"/>
      <sheetName val="сДм8-св (2)"/>
      <sheetName val="Д3ю"/>
      <sheetName val="сД3ю-св"/>
      <sheetName val="сД3ю-ч1"/>
      <sheetName val="сД3ю-ч3"/>
      <sheetName val="сД3ю-пф"/>
      <sheetName val="сД3ю-АБ"/>
      <sheetName val="сД3ю-ф1"/>
      <sheetName val="сД3ю-ф2"/>
      <sheetName val="Д2ю"/>
      <sheetName val="сД2ю-св"/>
      <sheetName val="сД2ю-ч1"/>
      <sheetName val="сД2ю-ч3"/>
      <sheetName val="сД2ю-пф"/>
      <sheetName val="сД2ю-АБ"/>
      <sheetName val="сД2ю-ф1"/>
      <sheetName val="сД2ю-ф2"/>
      <sheetName val="сД2ю-ф2 (2)"/>
      <sheetName val="СБ"/>
      <sheetName val="сСБю-св"/>
      <sheetName val="сСБ-ч1"/>
      <sheetName val="сСБ-ч3"/>
      <sheetName val="сСБ-пф"/>
      <sheetName val="сСБ-АБ"/>
      <sheetName val="сСБ-ф1"/>
      <sheetName val="сСБ-ф2"/>
      <sheetName val="Д3С"/>
      <sheetName val="сД3С-св"/>
      <sheetName val="сД3С-ч1"/>
      <sheetName val="сД3С-ч3"/>
      <sheetName val="сД3С-пф"/>
      <sheetName val="сД3С-АБ"/>
      <sheetName val="сД3С-ф1"/>
      <sheetName val="сД3С-ф2"/>
      <sheetName val="Д3"/>
      <sheetName val="сД3-св"/>
      <sheetName val="сД3-ч1"/>
      <sheetName val="сД3-ч3"/>
      <sheetName val="сД3-пф"/>
      <sheetName val="сД3-АБ"/>
      <sheetName val="сД3-ф1"/>
      <sheetName val="сД3-ф2"/>
      <sheetName val="Д2-К"/>
      <sheetName val="сД2-К-св"/>
      <sheetName val="сД2-К-ч1"/>
      <sheetName val="сД2-К-ч3"/>
      <sheetName val="сД2-К-пф"/>
      <sheetName val="сД2-К-АБ"/>
      <sheetName val="сД2-К-ф1"/>
      <sheetName val="сД2-К-ф2"/>
      <sheetName val="Д2-Н"/>
      <sheetName val="сД2-Н-св"/>
      <sheetName val="сД2-Н-пф"/>
      <sheetName val="сД2-Н-АБ"/>
      <sheetName val="сД2-Н-ф1"/>
      <sheetName val="сД2-Н-ф2"/>
      <sheetName val="Т1"/>
      <sheetName val="сТ1-св"/>
      <sheetName val="сТ1-ч1"/>
      <sheetName val="сТ1-ч3"/>
      <sheetName val="сТ1-пф"/>
      <sheetName val="сТ1-АБ"/>
      <sheetName val="сТ1-ф1"/>
      <sheetName val="сТ1-ф2"/>
      <sheetName val="Т41"/>
      <sheetName val="сТ41-св"/>
      <sheetName val="сТ41-пф"/>
      <sheetName val="сТ41-АБ"/>
      <sheetName val="сТ41-ф1"/>
      <sheetName val="сТ41-ф2"/>
      <sheetName val="Т42"/>
      <sheetName val="сТ42-св"/>
      <sheetName val="сТ42-пф"/>
      <sheetName val="сТ42-АБ"/>
      <sheetName val="сТ42-ф1"/>
      <sheetName val="сТ42-ф2"/>
      <sheetName val="Т43"/>
      <sheetName val="сТ43-св"/>
      <sheetName val="сТ43-ч1"/>
      <sheetName val="сТ43-ч3"/>
      <sheetName val="сТ43-пф"/>
      <sheetName val="сТ43-АБ"/>
      <sheetName val="сТ43-ф1"/>
      <sheetName val="сТ43-ф2"/>
      <sheetName val="К-Т"/>
      <sheetName val="К-Ч т43"/>
      <sheetName val="К-Ч д2н"/>
      <sheetName val="К-Ч д3с"/>
      <sheetName val="К-Ч Т1"/>
      <sheetName val="К-П Т1"/>
      <sheetName val="К-С"/>
    </sheetNames>
    <sheetDataSet>
      <sheetData sheetId="8">
        <row r="10">
          <cell r="C10" t="str">
            <v>28193     3-Й ЭТАП ЧЕМПИОНАТА РОССИИ</v>
          </cell>
          <cell r="E10" t="str">
            <v>СВОДНЫЙ ПРОТОКОЛ ОСНОВНЫХ ЗАЕЗДОВ</v>
          </cell>
        </row>
        <row r="16">
          <cell r="F16">
            <v>1</v>
          </cell>
          <cell r="G16">
            <v>2</v>
          </cell>
          <cell r="H16">
            <v>3</v>
          </cell>
          <cell r="I16">
            <v>4</v>
          </cell>
          <cell r="J16">
            <v>5</v>
          </cell>
          <cell r="K16">
            <v>6</v>
          </cell>
          <cell r="L16">
            <v>7</v>
          </cell>
          <cell r="M16">
            <v>8</v>
          </cell>
          <cell r="N16">
            <v>9</v>
          </cell>
          <cell r="O16">
            <v>10</v>
          </cell>
          <cell r="P16">
            <v>11</v>
          </cell>
          <cell r="Q16">
            <v>12</v>
          </cell>
          <cell r="R16">
            <v>13</v>
          </cell>
          <cell r="S16">
            <v>14</v>
          </cell>
          <cell r="T16">
            <v>15</v>
          </cell>
          <cell r="U16">
            <v>16</v>
          </cell>
          <cell r="V16">
            <v>17</v>
          </cell>
          <cell r="W16">
            <v>18</v>
          </cell>
          <cell r="X16">
            <v>19</v>
          </cell>
          <cell r="Y16">
            <v>20</v>
          </cell>
          <cell r="Z16">
            <v>21</v>
          </cell>
          <cell r="AA16">
            <v>22</v>
          </cell>
          <cell r="AB16">
            <v>23</v>
          </cell>
          <cell r="AC16">
            <v>24</v>
          </cell>
          <cell r="AD16">
            <v>25</v>
          </cell>
          <cell r="AE16">
            <v>26</v>
          </cell>
          <cell r="AF16">
            <v>27</v>
          </cell>
          <cell r="AG16">
            <v>28</v>
          </cell>
          <cell r="AH16">
            <v>29</v>
          </cell>
          <cell r="AI16">
            <v>30</v>
          </cell>
          <cell r="AJ16">
            <v>31</v>
          </cell>
          <cell r="AK16">
            <v>32</v>
          </cell>
          <cell r="AL16">
            <v>33</v>
          </cell>
          <cell r="AM16">
            <v>34</v>
          </cell>
          <cell r="AN16">
            <v>35</v>
          </cell>
          <cell r="AO16">
            <v>36</v>
          </cell>
          <cell r="AP16">
            <v>37</v>
          </cell>
          <cell r="AQ16">
            <v>38</v>
          </cell>
          <cell r="AR16">
            <v>39</v>
          </cell>
          <cell r="AS16">
            <v>40</v>
          </cell>
        </row>
        <row r="17">
          <cell r="A17" t="str">
            <v>МИНИСТЕРСТВО СПОРТА РФ</v>
          </cell>
          <cell r="G17">
            <v>20</v>
          </cell>
          <cell r="H17">
            <v>30</v>
          </cell>
          <cell r="I17">
            <v>40</v>
          </cell>
          <cell r="J17">
            <v>50</v>
          </cell>
          <cell r="K17">
            <v>60</v>
          </cell>
          <cell r="L17">
            <v>70</v>
          </cell>
          <cell r="M17">
            <v>80</v>
          </cell>
          <cell r="N17">
            <v>90</v>
          </cell>
          <cell r="O17">
            <v>100</v>
          </cell>
          <cell r="P17">
            <v>100</v>
          </cell>
          <cell r="Q17">
            <v>100</v>
          </cell>
          <cell r="R17">
            <v>100</v>
          </cell>
          <cell r="S17">
            <v>100</v>
          </cell>
          <cell r="T17">
            <v>100</v>
          </cell>
          <cell r="U17">
            <v>100</v>
          </cell>
          <cell r="V17">
            <v>100</v>
          </cell>
          <cell r="W17">
            <v>100</v>
          </cell>
          <cell r="X17">
            <v>100</v>
          </cell>
          <cell r="Y17">
            <v>100</v>
          </cell>
          <cell r="Z17">
            <v>100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>
            <v>100</v>
          </cell>
          <cell r="AF17">
            <v>100</v>
          </cell>
          <cell r="AG17">
            <v>100</v>
          </cell>
          <cell r="AH17">
            <v>100</v>
          </cell>
          <cell r="AI17">
            <v>100</v>
          </cell>
        </row>
        <row r="18">
          <cell r="A18" t="str">
            <v>РОССИЙСКАЯ АВТОМОБИЛЬНАЯ ФЕДЕРАЦИЯ</v>
          </cell>
          <cell r="G18">
            <v>1</v>
          </cell>
          <cell r="H18">
            <v>14</v>
          </cell>
          <cell r="I18">
            <v>24</v>
          </cell>
          <cell r="J18">
            <v>34</v>
          </cell>
          <cell r="K18">
            <v>43</v>
          </cell>
          <cell r="L18">
            <v>53</v>
          </cell>
          <cell r="M18">
            <v>62</v>
          </cell>
          <cell r="N18">
            <v>72</v>
          </cell>
          <cell r="O18">
            <v>81</v>
          </cell>
          <cell r="P18">
            <v>82</v>
          </cell>
          <cell r="Q18">
            <v>83</v>
          </cell>
          <cell r="R18">
            <v>84</v>
          </cell>
          <cell r="S18">
            <v>85</v>
          </cell>
          <cell r="T18">
            <v>86</v>
          </cell>
          <cell r="U18">
            <v>86</v>
          </cell>
          <cell r="V18">
            <v>87</v>
          </cell>
          <cell r="W18">
            <v>87</v>
          </cell>
          <cell r="X18">
            <v>88</v>
          </cell>
          <cell r="Y18">
            <v>88</v>
          </cell>
          <cell r="Z18">
            <v>89</v>
          </cell>
          <cell r="AA18">
            <v>89</v>
          </cell>
          <cell r="AB18">
            <v>89</v>
          </cell>
          <cell r="AC18">
            <v>89</v>
          </cell>
          <cell r="AD18">
            <v>90</v>
          </cell>
          <cell r="AE18">
            <v>90</v>
          </cell>
          <cell r="AF18">
            <v>90</v>
          </cell>
          <cell r="AG18">
            <v>90</v>
          </cell>
          <cell r="AH18">
            <v>91</v>
          </cell>
          <cell r="AI18">
            <v>91</v>
          </cell>
        </row>
        <row r="19">
          <cell r="A19" t="str">
            <v>АВТОКРОСС "ДЕНЬ ГОРОДА ИСТРЫ"</v>
          </cell>
          <cell r="H19">
            <v>1</v>
          </cell>
          <cell r="I19">
            <v>11</v>
          </cell>
          <cell r="J19">
            <v>21</v>
          </cell>
          <cell r="K19">
            <v>30</v>
          </cell>
          <cell r="L19">
            <v>39</v>
          </cell>
          <cell r="M19">
            <v>48</v>
          </cell>
          <cell r="N19">
            <v>57</v>
          </cell>
          <cell r="O19">
            <v>66</v>
          </cell>
          <cell r="P19">
            <v>69</v>
          </cell>
          <cell r="Q19">
            <v>71</v>
          </cell>
          <cell r="R19">
            <v>72</v>
          </cell>
          <cell r="S19">
            <v>74</v>
          </cell>
          <cell r="T19">
            <v>75</v>
          </cell>
          <cell r="U19">
            <v>76</v>
          </cell>
          <cell r="V19">
            <v>77</v>
          </cell>
          <cell r="W19">
            <v>78</v>
          </cell>
          <cell r="X19">
            <v>78</v>
          </cell>
          <cell r="Y19">
            <v>79</v>
          </cell>
          <cell r="Z19">
            <v>80</v>
          </cell>
          <cell r="AA19">
            <v>80</v>
          </cell>
          <cell r="AB19">
            <v>81</v>
          </cell>
          <cell r="AC19">
            <v>81</v>
          </cell>
          <cell r="AD19">
            <v>82</v>
          </cell>
          <cell r="AE19">
            <v>82</v>
          </cell>
          <cell r="AF19">
            <v>83</v>
          </cell>
          <cell r="AG19">
            <v>83</v>
          </cell>
          <cell r="AH19">
            <v>83</v>
          </cell>
          <cell r="AI19">
            <v>54</v>
          </cell>
        </row>
        <row r="20">
          <cell r="A20" t="str">
            <v>ЧЕМПИОНАТ РОССИИ, ПЕРВЕНСТВО РОССИИ</v>
          </cell>
          <cell r="I20">
            <v>1</v>
          </cell>
          <cell r="J20">
            <v>10</v>
          </cell>
          <cell r="K20">
            <v>19</v>
          </cell>
          <cell r="L20">
            <v>28</v>
          </cell>
          <cell r="M20">
            <v>37</v>
          </cell>
          <cell r="N20">
            <v>46</v>
          </cell>
          <cell r="O20">
            <v>54</v>
          </cell>
          <cell r="P20">
            <v>57</v>
          </cell>
          <cell r="Q20">
            <v>60</v>
          </cell>
          <cell r="R20">
            <v>62</v>
          </cell>
          <cell r="S20">
            <v>64</v>
          </cell>
          <cell r="T20">
            <v>66</v>
          </cell>
          <cell r="U20">
            <v>67</v>
          </cell>
          <cell r="V20">
            <v>68</v>
          </cell>
          <cell r="W20">
            <v>69</v>
          </cell>
          <cell r="X20">
            <v>71</v>
          </cell>
          <cell r="Y20">
            <v>71</v>
          </cell>
          <cell r="Z20">
            <v>72</v>
          </cell>
          <cell r="AA20">
            <v>73</v>
          </cell>
          <cell r="AB20">
            <v>74</v>
          </cell>
          <cell r="AC20">
            <v>75</v>
          </cell>
          <cell r="AD20">
            <v>75</v>
          </cell>
          <cell r="AE20">
            <v>76</v>
          </cell>
          <cell r="AF20">
            <v>76</v>
          </cell>
          <cell r="AG20">
            <v>77</v>
          </cell>
          <cell r="AH20">
            <v>77</v>
          </cell>
          <cell r="AI20">
            <v>78</v>
          </cell>
        </row>
        <row r="21">
          <cell r="A21" t="str">
            <v>(Организовано в соответствии со Спортивным Кодексом РАФ)</v>
          </cell>
          <cell r="J21">
            <v>1</v>
          </cell>
          <cell r="K21">
            <v>10</v>
          </cell>
          <cell r="L21">
            <v>18</v>
          </cell>
          <cell r="M21">
            <v>27</v>
          </cell>
          <cell r="N21">
            <v>35</v>
          </cell>
          <cell r="O21">
            <v>43</v>
          </cell>
          <cell r="P21">
            <v>47</v>
          </cell>
          <cell r="Q21">
            <v>50</v>
          </cell>
          <cell r="R21">
            <v>53</v>
          </cell>
          <cell r="S21">
            <v>55</v>
          </cell>
          <cell r="T21">
            <v>57</v>
          </cell>
          <cell r="U21">
            <v>59</v>
          </cell>
          <cell r="V21">
            <v>61</v>
          </cell>
          <cell r="W21">
            <v>62</v>
          </cell>
          <cell r="X21">
            <v>64</v>
          </cell>
          <cell r="Y21">
            <v>65</v>
          </cell>
          <cell r="Z21">
            <v>66</v>
          </cell>
          <cell r="AA21">
            <v>67</v>
          </cell>
          <cell r="AB21">
            <v>68</v>
          </cell>
          <cell r="AC21">
            <v>69</v>
          </cell>
          <cell r="AD21">
            <v>69</v>
          </cell>
          <cell r="AE21">
            <v>70</v>
          </cell>
          <cell r="AF21">
            <v>71</v>
          </cell>
          <cell r="AG21">
            <v>71</v>
          </cell>
          <cell r="AH21">
            <v>72</v>
          </cell>
          <cell r="AI21">
            <v>73</v>
          </cell>
        </row>
        <row r="22">
          <cell r="K22">
            <v>1</v>
          </cell>
          <cell r="L22">
            <v>9</v>
          </cell>
          <cell r="M22">
            <v>17</v>
          </cell>
          <cell r="N22">
            <v>25</v>
          </cell>
          <cell r="O22">
            <v>34</v>
          </cell>
          <cell r="P22">
            <v>38</v>
          </cell>
          <cell r="Q22">
            <v>42</v>
          </cell>
          <cell r="R22">
            <v>45</v>
          </cell>
          <cell r="S22">
            <v>48</v>
          </cell>
          <cell r="T22">
            <v>50</v>
          </cell>
          <cell r="U22">
            <v>52</v>
          </cell>
          <cell r="V22">
            <v>54</v>
          </cell>
          <cell r="W22">
            <v>56</v>
          </cell>
          <cell r="X22">
            <v>57</v>
          </cell>
          <cell r="Y22">
            <v>59</v>
          </cell>
          <cell r="Z22">
            <v>60</v>
          </cell>
          <cell r="AA22">
            <v>61</v>
          </cell>
          <cell r="AB22">
            <v>62</v>
          </cell>
          <cell r="AC22">
            <v>63</v>
          </cell>
          <cell r="AD22">
            <v>64</v>
          </cell>
          <cell r="AE22">
            <v>65</v>
          </cell>
          <cell r="AF22">
            <v>66</v>
          </cell>
          <cell r="AG22">
            <v>67</v>
          </cell>
          <cell r="AH22">
            <v>67</v>
          </cell>
          <cell r="AI22">
            <v>68</v>
          </cell>
        </row>
        <row r="23">
          <cell r="A23" t="str">
            <v>АВТОКРОСС "ДЕНЬ ГОРОДА ИСТРЫ"</v>
          </cell>
          <cell r="L23">
            <v>1</v>
          </cell>
          <cell r="M23">
            <v>9</v>
          </cell>
          <cell r="N23">
            <v>17</v>
          </cell>
          <cell r="O23">
            <v>25</v>
          </cell>
          <cell r="P23">
            <v>30</v>
          </cell>
          <cell r="Q23">
            <v>34</v>
          </cell>
          <cell r="R23">
            <v>37</v>
          </cell>
          <cell r="S23">
            <v>41</v>
          </cell>
          <cell r="T23">
            <v>43</v>
          </cell>
          <cell r="U23">
            <v>46</v>
          </cell>
          <cell r="V23">
            <v>48</v>
          </cell>
          <cell r="W23">
            <v>50</v>
          </cell>
          <cell r="X23">
            <v>51</v>
          </cell>
          <cell r="Y23">
            <v>53</v>
          </cell>
          <cell r="Z23">
            <v>55</v>
          </cell>
          <cell r="AA23">
            <v>56</v>
          </cell>
          <cell r="AB23">
            <v>57</v>
          </cell>
          <cell r="AC23">
            <v>58</v>
          </cell>
          <cell r="AD23">
            <v>59</v>
          </cell>
          <cell r="AE23">
            <v>60</v>
          </cell>
          <cell r="AF23">
            <v>61</v>
          </cell>
          <cell r="AG23">
            <v>62</v>
          </cell>
          <cell r="AH23">
            <v>63</v>
          </cell>
          <cell r="AI23">
            <v>64</v>
          </cell>
        </row>
        <row r="24">
          <cell r="M24">
            <v>1</v>
          </cell>
          <cell r="N24">
            <v>9</v>
          </cell>
          <cell r="O24">
            <v>16</v>
          </cell>
          <cell r="P24">
            <v>22</v>
          </cell>
          <cell r="Q24">
            <v>27</v>
          </cell>
          <cell r="R24">
            <v>31</v>
          </cell>
          <cell r="S24">
            <v>34</v>
          </cell>
          <cell r="T24">
            <v>37</v>
          </cell>
          <cell r="U24">
            <v>40</v>
          </cell>
          <cell r="V24">
            <v>42</v>
          </cell>
          <cell r="W24">
            <v>44</v>
          </cell>
          <cell r="X24">
            <v>46</v>
          </cell>
          <cell r="Y24">
            <v>48</v>
          </cell>
          <cell r="Z24">
            <v>49</v>
          </cell>
          <cell r="AA24">
            <v>51</v>
          </cell>
          <cell r="AB24">
            <v>52</v>
          </cell>
          <cell r="AC24">
            <v>54</v>
          </cell>
          <cell r="AD24">
            <v>55</v>
          </cell>
          <cell r="AE24">
            <v>56</v>
          </cell>
          <cell r="AF24">
            <v>57</v>
          </cell>
          <cell r="AG24">
            <v>58</v>
          </cell>
          <cell r="AH24">
            <v>59</v>
          </cell>
          <cell r="AI24">
            <v>60</v>
          </cell>
        </row>
        <row r="25">
          <cell r="A25" t="str">
            <v>г.Истра, Московская обл.</v>
          </cell>
          <cell r="N25">
            <v>1</v>
          </cell>
          <cell r="O25">
            <v>8</v>
          </cell>
          <cell r="P25">
            <v>15</v>
          </cell>
          <cell r="Q25">
            <v>20</v>
          </cell>
          <cell r="R25">
            <v>24</v>
          </cell>
          <cell r="S25">
            <v>28</v>
          </cell>
          <cell r="T25">
            <v>31</v>
          </cell>
          <cell r="U25">
            <v>34</v>
          </cell>
          <cell r="V25">
            <v>37</v>
          </cell>
          <cell r="W25">
            <v>39</v>
          </cell>
          <cell r="X25">
            <v>41</v>
          </cell>
          <cell r="Y25">
            <v>43</v>
          </cell>
          <cell r="Z25">
            <v>45</v>
          </cell>
          <cell r="AA25">
            <v>46</v>
          </cell>
          <cell r="AB25">
            <v>48</v>
          </cell>
          <cell r="AC25">
            <v>49</v>
          </cell>
          <cell r="AD25">
            <v>51</v>
          </cell>
          <cell r="AE25">
            <v>52</v>
          </cell>
          <cell r="AF25">
            <v>53</v>
          </cell>
          <cell r="AG25">
            <v>54</v>
          </cell>
          <cell r="AH25">
            <v>55</v>
          </cell>
          <cell r="AI25">
            <v>56</v>
          </cell>
        </row>
        <row r="26">
          <cell r="A26" t="str">
            <v>Трасса "Бужарово"</v>
          </cell>
          <cell r="O26">
            <v>1</v>
          </cell>
          <cell r="P26">
            <v>8</v>
          </cell>
          <cell r="Q26">
            <v>13</v>
          </cell>
          <cell r="R26">
            <v>18</v>
          </cell>
          <cell r="S26">
            <v>22</v>
          </cell>
          <cell r="T26">
            <v>25</v>
          </cell>
          <cell r="U26">
            <v>29</v>
          </cell>
          <cell r="V26">
            <v>31</v>
          </cell>
          <cell r="W26">
            <v>34</v>
          </cell>
          <cell r="X26">
            <v>36</v>
          </cell>
          <cell r="Y26">
            <v>38</v>
          </cell>
          <cell r="Z26">
            <v>40</v>
          </cell>
          <cell r="AA26">
            <v>42</v>
          </cell>
          <cell r="AB26">
            <v>44</v>
          </cell>
          <cell r="AC26">
            <v>45</v>
          </cell>
          <cell r="AD26">
            <v>46</v>
          </cell>
          <cell r="AE26">
            <v>48</v>
          </cell>
          <cell r="AF26">
            <v>49</v>
          </cell>
          <cell r="AG26">
            <v>50</v>
          </cell>
          <cell r="AH26">
            <v>51</v>
          </cell>
          <cell r="AI26">
            <v>52</v>
          </cell>
        </row>
        <row r="27">
          <cell r="A27" t="str">
            <v>2-4 июня 2017 г.</v>
          </cell>
          <cell r="P27">
            <v>1</v>
          </cell>
          <cell r="Q27">
            <v>7</v>
          </cell>
          <cell r="R27">
            <v>12</v>
          </cell>
          <cell r="S27">
            <v>16</v>
          </cell>
          <cell r="T27">
            <v>20</v>
          </cell>
          <cell r="U27">
            <v>24</v>
          </cell>
          <cell r="V27">
            <v>27</v>
          </cell>
          <cell r="W27">
            <v>29</v>
          </cell>
          <cell r="X27">
            <v>32</v>
          </cell>
          <cell r="Y27">
            <v>34</v>
          </cell>
          <cell r="Z27">
            <v>36</v>
          </cell>
          <cell r="AA27">
            <v>38</v>
          </cell>
          <cell r="AB27">
            <v>40</v>
          </cell>
          <cell r="AC27">
            <v>41</v>
          </cell>
          <cell r="AD27">
            <v>43</v>
          </cell>
          <cell r="AE27">
            <v>44</v>
          </cell>
          <cell r="AF27">
            <v>45</v>
          </cell>
          <cell r="AG27">
            <v>47</v>
          </cell>
          <cell r="AH27">
            <v>48</v>
          </cell>
          <cell r="AI27">
            <v>49</v>
          </cell>
        </row>
        <row r="28">
          <cell r="Q28">
            <v>1</v>
          </cell>
          <cell r="R28">
            <v>6</v>
          </cell>
          <cell r="S28">
            <v>11</v>
          </cell>
          <cell r="T28">
            <v>15</v>
          </cell>
          <cell r="U28">
            <v>19</v>
          </cell>
          <cell r="V28">
            <v>22</v>
          </cell>
          <cell r="W28">
            <v>25</v>
          </cell>
          <cell r="X28">
            <v>27</v>
          </cell>
          <cell r="Y28">
            <v>30</v>
          </cell>
          <cell r="Z28">
            <v>32</v>
          </cell>
          <cell r="AA28">
            <v>34</v>
          </cell>
          <cell r="AB28">
            <v>36</v>
          </cell>
          <cell r="AC28">
            <v>37</v>
          </cell>
          <cell r="AD28">
            <v>39</v>
          </cell>
          <cell r="AE28">
            <v>40</v>
          </cell>
          <cell r="AF28">
            <v>42</v>
          </cell>
          <cell r="AG28">
            <v>43</v>
          </cell>
          <cell r="AH28">
            <v>44</v>
          </cell>
          <cell r="AI28">
            <v>46</v>
          </cell>
        </row>
        <row r="29">
          <cell r="R29">
            <v>1</v>
          </cell>
          <cell r="S29">
            <v>6</v>
          </cell>
          <cell r="T29">
            <v>10</v>
          </cell>
          <cell r="U29">
            <v>14</v>
          </cell>
          <cell r="V29">
            <v>17</v>
          </cell>
          <cell r="W29">
            <v>20</v>
          </cell>
          <cell r="X29">
            <v>23</v>
          </cell>
          <cell r="Y29">
            <v>26</v>
          </cell>
          <cell r="Z29">
            <v>28</v>
          </cell>
          <cell r="AA29">
            <v>30</v>
          </cell>
          <cell r="AB29">
            <v>32</v>
          </cell>
          <cell r="AC29">
            <v>34</v>
          </cell>
          <cell r="AD29">
            <v>36</v>
          </cell>
          <cell r="AE29">
            <v>37</v>
          </cell>
          <cell r="AF29">
            <v>39</v>
          </cell>
          <cell r="AG29">
            <v>40</v>
          </cell>
          <cell r="AH29">
            <v>41</v>
          </cell>
          <cell r="AI29">
            <v>42</v>
          </cell>
        </row>
        <row r="30">
          <cell r="A30" t="str">
            <v>Кударенко О.В., ВК, №А-17-114</v>
          </cell>
          <cell r="S30">
            <v>1</v>
          </cell>
          <cell r="T30">
            <v>6</v>
          </cell>
          <cell r="U30">
            <v>10</v>
          </cell>
          <cell r="V30">
            <v>13</v>
          </cell>
          <cell r="W30">
            <v>16</v>
          </cell>
          <cell r="X30">
            <v>19</v>
          </cell>
          <cell r="Y30">
            <v>22</v>
          </cell>
          <cell r="Z30">
            <v>24</v>
          </cell>
          <cell r="AA30">
            <v>26</v>
          </cell>
          <cell r="AB30">
            <v>28</v>
          </cell>
          <cell r="AC30">
            <v>30</v>
          </cell>
          <cell r="AD30">
            <v>32</v>
          </cell>
          <cell r="AE30">
            <v>34</v>
          </cell>
          <cell r="AF30">
            <v>35</v>
          </cell>
          <cell r="AG30">
            <v>37</v>
          </cell>
          <cell r="AH30">
            <v>38</v>
          </cell>
          <cell r="AI30">
            <v>39</v>
          </cell>
        </row>
        <row r="31">
          <cell r="A31" t="str">
            <v>Овсянников И.М., ВК, №А-17-116</v>
          </cell>
          <cell r="T31">
            <v>1</v>
          </cell>
          <cell r="U31">
            <v>5</v>
          </cell>
          <cell r="V31">
            <v>9</v>
          </cell>
          <cell r="W31">
            <v>12</v>
          </cell>
          <cell r="X31">
            <v>15</v>
          </cell>
          <cell r="Y31">
            <v>18</v>
          </cell>
          <cell r="Z31">
            <v>21</v>
          </cell>
          <cell r="AA31">
            <v>23</v>
          </cell>
          <cell r="AB31">
            <v>25</v>
          </cell>
          <cell r="AC31">
            <v>27</v>
          </cell>
          <cell r="AD31">
            <v>29</v>
          </cell>
          <cell r="AE31">
            <v>31</v>
          </cell>
          <cell r="AF31">
            <v>32</v>
          </cell>
          <cell r="AG31">
            <v>34</v>
          </cell>
          <cell r="AH31">
            <v>35</v>
          </cell>
          <cell r="AI31">
            <v>36</v>
          </cell>
        </row>
        <row r="32">
          <cell r="A32" t="str">
            <v>Пчелинцев О.А., ВК, №А-17-147</v>
          </cell>
          <cell r="U32">
            <v>1</v>
          </cell>
          <cell r="V32">
            <v>5</v>
          </cell>
          <cell r="W32">
            <v>8</v>
          </cell>
          <cell r="X32">
            <v>12</v>
          </cell>
          <cell r="Y32">
            <v>14</v>
          </cell>
          <cell r="Z32">
            <v>17</v>
          </cell>
          <cell r="AA32">
            <v>20</v>
          </cell>
          <cell r="AB32">
            <v>22</v>
          </cell>
          <cell r="AC32">
            <v>24</v>
          </cell>
          <cell r="AD32">
            <v>26</v>
          </cell>
          <cell r="AE32">
            <v>28</v>
          </cell>
          <cell r="AF32">
            <v>29</v>
          </cell>
          <cell r="AG32">
            <v>31</v>
          </cell>
          <cell r="AH32">
            <v>32</v>
          </cell>
          <cell r="AI32">
            <v>34</v>
          </cell>
        </row>
        <row r="33">
          <cell r="V33">
            <v>1</v>
          </cell>
          <cell r="W33">
            <v>5</v>
          </cell>
          <cell r="X33">
            <v>8</v>
          </cell>
          <cell r="Y33">
            <v>11</v>
          </cell>
          <cell r="Z33">
            <v>14</v>
          </cell>
          <cell r="AA33">
            <v>16</v>
          </cell>
          <cell r="AB33">
            <v>19</v>
          </cell>
          <cell r="AC33">
            <v>21</v>
          </cell>
          <cell r="AD33">
            <v>23</v>
          </cell>
          <cell r="AE33">
            <v>25</v>
          </cell>
          <cell r="AF33">
            <v>26</v>
          </cell>
          <cell r="AG33">
            <v>28</v>
          </cell>
          <cell r="AH33">
            <v>29</v>
          </cell>
          <cell r="AI33">
            <v>31</v>
          </cell>
        </row>
        <row r="34">
          <cell r="W34">
            <v>1</v>
          </cell>
          <cell r="X34">
            <v>4</v>
          </cell>
          <cell r="Y34">
            <v>8</v>
          </cell>
          <cell r="Z34">
            <v>10</v>
          </cell>
          <cell r="AA34">
            <v>13</v>
          </cell>
          <cell r="AB34">
            <v>15</v>
          </cell>
          <cell r="AC34">
            <v>18</v>
          </cell>
          <cell r="AD34">
            <v>20</v>
          </cell>
          <cell r="AE34">
            <v>22</v>
          </cell>
          <cell r="AF34">
            <v>23</v>
          </cell>
          <cell r="AG34">
            <v>25</v>
          </cell>
          <cell r="AH34">
            <v>27</v>
          </cell>
          <cell r="AI34">
            <v>28</v>
          </cell>
        </row>
        <row r="35">
          <cell r="X35">
            <v>1</v>
          </cell>
          <cell r="Y35">
            <v>4</v>
          </cell>
          <cell r="Z35">
            <v>7</v>
          </cell>
          <cell r="AA35">
            <v>10</v>
          </cell>
          <cell r="AB35">
            <v>12</v>
          </cell>
          <cell r="AC35">
            <v>15</v>
          </cell>
          <cell r="AD35">
            <v>17</v>
          </cell>
          <cell r="AE35">
            <v>19</v>
          </cell>
          <cell r="AF35">
            <v>21</v>
          </cell>
          <cell r="AG35">
            <v>23</v>
          </cell>
          <cell r="AH35">
            <v>24</v>
          </cell>
          <cell r="AI35">
            <v>26</v>
          </cell>
        </row>
        <row r="36">
          <cell r="A36" t="str">
            <v>Филимонов Алексей, I кат., №В-17-1301</v>
          </cell>
          <cell r="Y36">
            <v>1</v>
          </cell>
          <cell r="Z36">
            <v>4</v>
          </cell>
          <cell r="AA36">
            <v>7</v>
          </cell>
          <cell r="AB36">
            <v>9</v>
          </cell>
          <cell r="AC36">
            <v>12</v>
          </cell>
          <cell r="AD36">
            <v>14</v>
          </cell>
          <cell r="AE36">
            <v>16</v>
          </cell>
          <cell r="AF36">
            <v>18</v>
          </cell>
          <cell r="AG36">
            <v>20</v>
          </cell>
          <cell r="AH36">
            <v>22</v>
          </cell>
          <cell r="AI36">
            <v>23</v>
          </cell>
        </row>
        <row r="37">
          <cell r="Z37">
            <v>1</v>
          </cell>
          <cell r="AA37">
            <v>4</v>
          </cell>
          <cell r="AB37">
            <v>7</v>
          </cell>
          <cell r="AC37">
            <v>9</v>
          </cell>
          <cell r="AD37">
            <v>11</v>
          </cell>
          <cell r="AE37">
            <v>13</v>
          </cell>
          <cell r="AF37">
            <v>15</v>
          </cell>
          <cell r="AG37">
            <v>17</v>
          </cell>
          <cell r="AH37">
            <v>19</v>
          </cell>
          <cell r="AI37">
            <v>21</v>
          </cell>
        </row>
        <row r="38">
          <cell r="AA38">
            <v>1</v>
          </cell>
          <cell r="AB38">
            <v>4</v>
          </cell>
          <cell r="AC38">
            <v>6</v>
          </cell>
          <cell r="AD38">
            <v>9</v>
          </cell>
          <cell r="AE38">
            <v>11</v>
          </cell>
          <cell r="AF38">
            <v>13</v>
          </cell>
          <cell r="AG38">
            <v>15</v>
          </cell>
          <cell r="AH38">
            <v>17</v>
          </cell>
          <cell r="AI38">
            <v>18</v>
          </cell>
        </row>
        <row r="39">
          <cell r="AB39">
            <v>1</v>
          </cell>
          <cell r="AC39">
            <v>4</v>
          </cell>
          <cell r="AD39">
            <v>6</v>
          </cell>
          <cell r="AE39">
            <v>8</v>
          </cell>
          <cell r="AF39">
            <v>10</v>
          </cell>
          <cell r="AG39">
            <v>12</v>
          </cell>
          <cell r="AH39">
            <v>14</v>
          </cell>
          <cell r="AI39">
            <v>16</v>
          </cell>
        </row>
        <row r="40">
          <cell r="AC40">
            <v>1</v>
          </cell>
          <cell r="AD40">
            <v>4</v>
          </cell>
          <cell r="AE40">
            <v>6</v>
          </cell>
          <cell r="AF40">
            <v>8</v>
          </cell>
          <cell r="AG40">
            <v>10</v>
          </cell>
          <cell r="AH40">
            <v>12</v>
          </cell>
          <cell r="AI40">
            <v>14</v>
          </cell>
        </row>
        <row r="41">
          <cell r="AD41">
            <v>1</v>
          </cell>
          <cell r="AE41">
            <v>3</v>
          </cell>
          <cell r="AF41">
            <v>6</v>
          </cell>
          <cell r="AG41">
            <v>8</v>
          </cell>
          <cell r="AH41">
            <v>10</v>
          </cell>
          <cell r="AI41">
            <v>12</v>
          </cell>
        </row>
        <row r="42">
          <cell r="C42" t="str">
            <v>Федоров П.Н., I кат., №А-17-199</v>
          </cell>
          <cell r="AE42">
            <v>1</v>
          </cell>
          <cell r="AF42">
            <v>3</v>
          </cell>
          <cell r="AG42">
            <v>5</v>
          </cell>
          <cell r="AH42">
            <v>7</v>
          </cell>
          <cell r="AI42">
            <v>9</v>
          </cell>
        </row>
        <row r="43">
          <cell r="AF43">
            <v>1</v>
          </cell>
          <cell r="AG43">
            <v>3</v>
          </cell>
          <cell r="AH43">
            <v>5</v>
          </cell>
          <cell r="AI43">
            <v>7</v>
          </cell>
        </row>
        <row r="44">
          <cell r="C44" t="str">
            <v>Пчелинцева Л.И., ВК, №А-17-148</v>
          </cell>
          <cell r="AG44">
            <v>1</v>
          </cell>
          <cell r="AH44">
            <v>3</v>
          </cell>
          <cell r="AI44">
            <v>5</v>
          </cell>
        </row>
        <row r="45">
          <cell r="AH45">
            <v>1</v>
          </cell>
          <cell r="AI45">
            <v>3</v>
          </cell>
        </row>
        <row r="46">
          <cell r="AI4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Z93"/>
  <sheetViews>
    <sheetView view="pageBreakPreview" zoomScale="70" zoomScaleNormal="75" zoomScaleSheetLayoutView="70" zoomScalePageLayoutView="0" workbookViewId="0" topLeftCell="A3">
      <pane xSplit="3" topLeftCell="D1" activePane="topRight" state="frozen"/>
      <selection pane="topLeft" activeCell="C9" sqref="C9:C10"/>
      <selection pane="topRight" activeCell="AG12" sqref="AG12:AH12"/>
    </sheetView>
  </sheetViews>
  <sheetFormatPr defaultColWidth="9.140625" defaultRowHeight="15"/>
  <cols>
    <col min="1" max="2" width="5.57421875" style="5" customWidth="1"/>
    <col min="3" max="3" width="4.7109375" style="5" customWidth="1"/>
    <col min="4" max="4" width="25.140625" style="5" customWidth="1"/>
    <col min="5" max="5" width="18.57421875" style="5" customWidth="1"/>
    <col min="6" max="6" width="13.7109375" style="5" customWidth="1"/>
    <col min="7" max="7" width="8.57421875" style="5" customWidth="1"/>
    <col min="8" max="8" width="27.8515625" style="5" customWidth="1"/>
    <col min="9" max="9" width="12.7109375" style="5" customWidth="1"/>
    <col min="10" max="10" width="12.28125" style="5" hidden="1" customWidth="1"/>
    <col min="11" max="12" width="10.57421875" style="5" customWidth="1"/>
    <col min="13" max="13" width="10.57421875" style="5" hidden="1" customWidth="1"/>
    <col min="14" max="14" width="12.00390625" style="28" customWidth="1"/>
    <col min="15" max="16" width="10.57421875" style="5" hidden="1" customWidth="1"/>
    <col min="17" max="19" width="9.8515625" style="5" hidden="1" customWidth="1"/>
    <col min="20" max="27" width="10.00390625" style="5" customWidth="1"/>
    <col min="28" max="31" width="9.140625" style="5" hidden="1" customWidth="1"/>
    <col min="32" max="32" width="9.8515625" style="5" hidden="1" customWidth="1"/>
    <col min="33" max="33" width="8.00390625" style="5" customWidth="1"/>
    <col min="34" max="34" width="7.57421875" style="5" customWidth="1"/>
    <col min="35" max="36" width="9.140625" style="5" customWidth="1"/>
    <col min="37" max="37" width="7.140625" style="5" customWidth="1"/>
    <col min="38" max="42" width="9.140625" style="5" customWidth="1"/>
    <col min="43" max="52" width="9.140625" style="1" customWidth="1"/>
    <col min="53" max="53" width="9.140625" style="5" customWidth="1"/>
    <col min="54" max="54" width="20.7109375" style="5" customWidth="1"/>
    <col min="55" max="16384" width="9.140625" style="5" customWidth="1"/>
  </cols>
  <sheetData>
    <row r="1" spans="3:36" s="1" customFormat="1" ht="15.75">
      <c r="C1" s="62" t="s">
        <v>171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2"/>
      <c r="AJ1" s="2"/>
    </row>
    <row r="2" spans="3:36" s="1" customFormat="1" ht="15.75">
      <c r="C2" s="62" t="s">
        <v>172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2"/>
      <c r="AJ2" s="2"/>
    </row>
    <row r="3" spans="3:36" s="1" customFormat="1" ht="15.75">
      <c r="C3" s="62" t="s">
        <v>173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2"/>
      <c r="AJ3" s="2"/>
    </row>
    <row r="4" spans="3:36" s="1" customFormat="1" ht="15.75">
      <c r="C4" s="62" t="s">
        <v>174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2"/>
      <c r="AJ4" s="2"/>
    </row>
    <row r="5" spans="3:36" s="1" customFormat="1" ht="15.75">
      <c r="C5" s="62" t="s">
        <v>175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2"/>
      <c r="AJ5" s="2"/>
    </row>
    <row r="6" spans="3:36" s="1" customFormat="1" ht="30" customHeight="1">
      <c r="C6" s="63" t="s">
        <v>176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2"/>
      <c r="AJ6" s="2"/>
    </row>
    <row r="7" spans="3:36" s="1" customFormat="1" ht="20.25">
      <c r="C7" s="64" t="s">
        <v>0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2"/>
      <c r="AJ7" s="2"/>
    </row>
    <row r="8" spans="1:36" s="1" customFormat="1" ht="16.5" thickBot="1">
      <c r="A8" s="3"/>
      <c r="B8" s="3"/>
      <c r="C8" s="65" t="s">
        <v>177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4"/>
      <c r="AJ8" s="4"/>
    </row>
    <row r="9" spans="1:42" ht="31.5" customHeight="1">
      <c r="A9" s="66" t="s">
        <v>1</v>
      </c>
      <c r="B9" s="66" t="s">
        <v>2</v>
      </c>
      <c r="C9" s="68" t="s">
        <v>3</v>
      </c>
      <c r="D9" s="68" t="s">
        <v>4</v>
      </c>
      <c r="E9" s="68" t="s">
        <v>5</v>
      </c>
      <c r="F9" s="68" t="s">
        <v>6</v>
      </c>
      <c r="G9" s="70" t="s">
        <v>7</v>
      </c>
      <c r="H9" s="68" t="s">
        <v>8</v>
      </c>
      <c r="I9" s="68" t="s">
        <v>9</v>
      </c>
      <c r="J9" s="68" t="s">
        <v>10</v>
      </c>
      <c r="K9" s="68" t="s">
        <v>11</v>
      </c>
      <c r="L9" s="68" t="s">
        <v>12</v>
      </c>
      <c r="M9" s="68" t="s">
        <v>13</v>
      </c>
      <c r="N9" s="72" t="s">
        <v>14</v>
      </c>
      <c r="O9" s="68" t="s">
        <v>15</v>
      </c>
      <c r="P9" s="74" t="s">
        <v>16</v>
      </c>
      <c r="Q9" s="74" t="s">
        <v>17</v>
      </c>
      <c r="R9" s="68" t="s">
        <v>18</v>
      </c>
      <c r="S9" s="68" t="s">
        <v>19</v>
      </c>
      <c r="T9" s="76" t="s">
        <v>20</v>
      </c>
      <c r="U9" s="77"/>
      <c r="V9" s="76" t="s">
        <v>21</v>
      </c>
      <c r="W9" s="77"/>
      <c r="X9" s="76" t="s">
        <v>22</v>
      </c>
      <c r="Y9" s="77"/>
      <c r="Z9" s="76" t="s">
        <v>23</v>
      </c>
      <c r="AA9" s="77"/>
      <c r="AB9" s="76" t="s">
        <v>24</v>
      </c>
      <c r="AC9" s="77"/>
      <c r="AD9" s="76" t="s">
        <v>25</v>
      </c>
      <c r="AE9" s="77"/>
      <c r="AF9" s="80" t="s">
        <v>26</v>
      </c>
      <c r="AG9" s="78" t="s">
        <v>15</v>
      </c>
      <c r="AH9" s="72" t="s">
        <v>27</v>
      </c>
      <c r="AI9" s="72" t="s">
        <v>28</v>
      </c>
      <c r="AJ9" s="72" t="s">
        <v>27</v>
      </c>
      <c r="AM9" s="5">
        <v>1</v>
      </c>
      <c r="AN9" s="5">
        <v>2</v>
      </c>
      <c r="AO9" s="5">
        <v>3</v>
      </c>
      <c r="AP9" s="5">
        <v>4</v>
      </c>
    </row>
    <row r="10" spans="1:48" ht="16.5" thickBot="1">
      <c r="A10" s="67"/>
      <c r="B10" s="67"/>
      <c r="C10" s="69"/>
      <c r="D10" s="69"/>
      <c r="E10" s="69"/>
      <c r="F10" s="69"/>
      <c r="G10" s="71"/>
      <c r="H10" s="69"/>
      <c r="I10" s="69"/>
      <c r="J10" s="69"/>
      <c r="K10" s="69"/>
      <c r="L10" s="69"/>
      <c r="M10" s="69"/>
      <c r="N10" s="73"/>
      <c r="O10" s="69"/>
      <c r="P10" s="75"/>
      <c r="Q10" s="75"/>
      <c r="R10" s="69"/>
      <c r="S10" s="69"/>
      <c r="T10" s="6" t="s">
        <v>16</v>
      </c>
      <c r="U10" s="6" t="s">
        <v>17</v>
      </c>
      <c r="V10" s="6" t="s">
        <v>16</v>
      </c>
      <c r="W10" s="6" t="s">
        <v>17</v>
      </c>
      <c r="X10" s="6" t="s">
        <v>16</v>
      </c>
      <c r="Y10" s="6" t="s">
        <v>17</v>
      </c>
      <c r="Z10" s="6" t="s">
        <v>16</v>
      </c>
      <c r="AA10" s="6" t="s">
        <v>17</v>
      </c>
      <c r="AB10" s="6" t="s">
        <v>16</v>
      </c>
      <c r="AC10" s="6" t="s">
        <v>17</v>
      </c>
      <c r="AD10" s="6" t="s">
        <v>16</v>
      </c>
      <c r="AE10" s="6" t="s">
        <v>17</v>
      </c>
      <c r="AF10" s="81"/>
      <c r="AG10" s="79"/>
      <c r="AH10" s="73"/>
      <c r="AI10" s="73"/>
      <c r="AJ10" s="73"/>
      <c r="AM10" s="1" t="s">
        <v>29</v>
      </c>
      <c r="AN10" s="1" t="s">
        <v>30</v>
      </c>
      <c r="AO10" s="1" t="s">
        <v>31</v>
      </c>
      <c r="AP10" s="1" t="s">
        <v>32</v>
      </c>
      <c r="AQ10" s="1" t="s">
        <v>33</v>
      </c>
      <c r="AR10" s="1" t="s">
        <v>34</v>
      </c>
      <c r="AS10" s="1" t="s">
        <v>35</v>
      </c>
      <c r="AT10" s="1" t="s">
        <v>36</v>
      </c>
      <c r="AU10" s="1" t="s">
        <v>37</v>
      </c>
      <c r="AV10" s="1" t="s">
        <v>38</v>
      </c>
    </row>
    <row r="11" spans="1:52" s="22" customFormat="1" ht="31.5">
      <c r="A11" s="7">
        <v>17</v>
      </c>
      <c r="B11" s="7">
        <v>5</v>
      </c>
      <c r="C11" s="8">
        <v>17</v>
      </c>
      <c r="D11" s="9" t="s">
        <v>39</v>
      </c>
      <c r="E11" s="10" t="s">
        <v>40</v>
      </c>
      <c r="F11" s="11" t="s">
        <v>41</v>
      </c>
      <c r="G11" s="12" t="s">
        <v>42</v>
      </c>
      <c r="H11" s="9" t="s">
        <v>43</v>
      </c>
      <c r="I11" s="12" t="s">
        <v>44</v>
      </c>
      <c r="J11" s="13"/>
      <c r="K11" s="13" t="s">
        <v>45</v>
      </c>
      <c r="L11" s="13" t="s">
        <v>46</v>
      </c>
      <c r="M11" s="13"/>
      <c r="N11" s="14" t="s">
        <v>46</v>
      </c>
      <c r="O11" s="15">
        <v>1</v>
      </c>
      <c r="P11" s="16"/>
      <c r="Q11" s="16"/>
      <c r="R11" s="16"/>
      <c r="S11" s="16"/>
      <c r="T11" s="16">
        <v>5</v>
      </c>
      <c r="U11" s="16">
        <v>1</v>
      </c>
      <c r="V11" s="16"/>
      <c r="W11" s="16"/>
      <c r="X11" s="16"/>
      <c r="Y11" s="16"/>
      <c r="Z11" s="16">
        <v>6</v>
      </c>
      <c r="AA11" s="16">
        <v>1</v>
      </c>
      <c r="AB11" s="16"/>
      <c r="AC11" s="16"/>
      <c r="AD11" s="16"/>
      <c r="AE11" s="16"/>
      <c r="AF11" s="16"/>
      <c r="AG11" s="17">
        <v>1</v>
      </c>
      <c r="AH11" s="18">
        <v>100</v>
      </c>
      <c r="AI11" s="17"/>
      <c r="AJ11" s="17"/>
      <c r="AK11" s="19"/>
      <c r="AL11" s="19"/>
      <c r="AM11" s="19">
        <v>0</v>
      </c>
      <c r="AN11" s="19">
        <v>0</v>
      </c>
      <c r="AO11" s="19">
        <v>0</v>
      </c>
      <c r="AP11" s="19">
        <v>0</v>
      </c>
      <c r="AQ11" s="20">
        <v>1</v>
      </c>
      <c r="AR11" s="20">
        <v>0</v>
      </c>
      <c r="AS11" s="20">
        <v>0</v>
      </c>
      <c r="AT11" s="20">
        <v>1</v>
      </c>
      <c r="AU11" s="20">
        <v>0</v>
      </c>
      <c r="AV11" s="20">
        <v>0</v>
      </c>
      <c r="AW11" s="21">
        <v>17</v>
      </c>
      <c r="AX11" s="21" t="s">
        <v>39</v>
      </c>
      <c r="AY11" s="21"/>
      <c r="AZ11" s="21"/>
    </row>
    <row r="12" spans="1:52" s="19" customFormat="1" ht="31.5">
      <c r="A12" s="7">
        <v>69</v>
      </c>
      <c r="B12" s="7">
        <v>14</v>
      </c>
      <c r="C12" s="8">
        <v>69</v>
      </c>
      <c r="D12" s="9" t="s">
        <v>47</v>
      </c>
      <c r="E12" s="10" t="s">
        <v>48</v>
      </c>
      <c r="F12" s="11" t="s">
        <v>49</v>
      </c>
      <c r="G12" s="12" t="s">
        <v>42</v>
      </c>
      <c r="H12" s="9" t="s">
        <v>43</v>
      </c>
      <c r="I12" s="12" t="s">
        <v>44</v>
      </c>
      <c r="J12" s="13"/>
      <c r="K12" s="13" t="s">
        <v>50</v>
      </c>
      <c r="L12" s="13" t="s">
        <v>51</v>
      </c>
      <c r="M12" s="13"/>
      <c r="N12" s="14" t="s">
        <v>51</v>
      </c>
      <c r="O12" s="15">
        <v>3</v>
      </c>
      <c r="P12" s="16"/>
      <c r="Q12" s="16"/>
      <c r="R12" s="16"/>
      <c r="S12" s="16"/>
      <c r="T12" s="16">
        <v>5</v>
      </c>
      <c r="U12" s="16">
        <v>2</v>
      </c>
      <c r="V12" s="16"/>
      <c r="W12" s="16"/>
      <c r="X12" s="16"/>
      <c r="Y12" s="16"/>
      <c r="Z12" s="16">
        <v>6</v>
      </c>
      <c r="AA12" s="16">
        <v>2</v>
      </c>
      <c r="AB12" s="16"/>
      <c r="AC12" s="16"/>
      <c r="AD12" s="16"/>
      <c r="AE12" s="16"/>
      <c r="AF12" s="16"/>
      <c r="AG12" s="17">
        <v>2</v>
      </c>
      <c r="AH12" s="18">
        <v>89</v>
      </c>
      <c r="AI12" s="17"/>
      <c r="AJ12" s="17"/>
      <c r="AM12" s="19">
        <v>0</v>
      </c>
      <c r="AN12" s="19">
        <v>0</v>
      </c>
      <c r="AO12" s="19">
        <v>0</v>
      </c>
      <c r="AP12" s="19">
        <v>0</v>
      </c>
      <c r="AQ12" s="20">
        <v>2</v>
      </c>
      <c r="AR12" s="20">
        <v>0</v>
      </c>
      <c r="AS12" s="20">
        <v>0</v>
      </c>
      <c r="AT12" s="20">
        <v>2</v>
      </c>
      <c r="AU12" s="20">
        <v>0</v>
      </c>
      <c r="AV12" s="20">
        <v>0</v>
      </c>
      <c r="AW12" s="21">
        <v>69</v>
      </c>
      <c r="AX12" s="21" t="s">
        <v>47</v>
      </c>
      <c r="AY12" s="21"/>
      <c r="AZ12" s="21"/>
    </row>
    <row r="13" spans="1:52" s="19" customFormat="1" ht="15.75">
      <c r="A13" s="7">
        <v>11</v>
      </c>
      <c r="B13" s="7">
        <v>2</v>
      </c>
      <c r="C13" s="8">
        <v>11</v>
      </c>
      <c r="D13" s="9" t="s">
        <v>52</v>
      </c>
      <c r="E13" s="10" t="s">
        <v>53</v>
      </c>
      <c r="F13" s="11" t="s">
        <v>54</v>
      </c>
      <c r="G13" s="12" t="s">
        <v>55</v>
      </c>
      <c r="H13" s="9" t="s">
        <v>56</v>
      </c>
      <c r="I13" s="12" t="s">
        <v>57</v>
      </c>
      <c r="J13" s="13"/>
      <c r="K13" s="13" t="s">
        <v>58</v>
      </c>
      <c r="L13" s="13" t="s">
        <v>59</v>
      </c>
      <c r="M13" s="13"/>
      <c r="N13" s="14" t="s">
        <v>59</v>
      </c>
      <c r="O13" s="15">
        <v>2</v>
      </c>
      <c r="P13" s="16"/>
      <c r="Q13" s="16"/>
      <c r="R13" s="16"/>
      <c r="S13" s="16"/>
      <c r="T13" s="16"/>
      <c r="U13" s="16"/>
      <c r="V13" s="16">
        <v>5</v>
      </c>
      <c r="W13" s="16">
        <v>2</v>
      </c>
      <c r="X13" s="16"/>
      <c r="Y13" s="16"/>
      <c r="Z13" s="16">
        <v>6</v>
      </c>
      <c r="AA13" s="16">
        <v>3</v>
      </c>
      <c r="AB13" s="16"/>
      <c r="AC13" s="16"/>
      <c r="AD13" s="16"/>
      <c r="AE13" s="16"/>
      <c r="AF13" s="16"/>
      <c r="AG13" s="17">
        <v>3</v>
      </c>
      <c r="AH13" s="18">
        <v>80</v>
      </c>
      <c r="AI13" s="17"/>
      <c r="AJ13" s="17"/>
      <c r="AM13" s="19">
        <v>0</v>
      </c>
      <c r="AN13" s="19">
        <v>0</v>
      </c>
      <c r="AO13" s="19">
        <v>0</v>
      </c>
      <c r="AP13" s="19">
        <v>0</v>
      </c>
      <c r="AQ13" s="20">
        <v>0</v>
      </c>
      <c r="AR13" s="20">
        <v>2</v>
      </c>
      <c r="AS13" s="20">
        <v>0</v>
      </c>
      <c r="AT13" s="20">
        <v>3</v>
      </c>
      <c r="AU13" s="20">
        <v>0</v>
      </c>
      <c r="AV13" s="20">
        <v>0</v>
      </c>
      <c r="AW13" s="21">
        <v>11</v>
      </c>
      <c r="AX13" s="21" t="s">
        <v>52</v>
      </c>
      <c r="AY13" s="21"/>
      <c r="AZ13" s="21"/>
    </row>
    <row r="14" spans="1:52" s="19" customFormat="1" ht="47.25">
      <c r="A14" s="7">
        <v>96</v>
      </c>
      <c r="B14" s="7">
        <v>20</v>
      </c>
      <c r="C14" s="8">
        <v>96</v>
      </c>
      <c r="D14" s="9" t="s">
        <v>60</v>
      </c>
      <c r="E14" s="10" t="s">
        <v>61</v>
      </c>
      <c r="F14" s="11" t="s">
        <v>62</v>
      </c>
      <c r="G14" s="12" t="s">
        <v>42</v>
      </c>
      <c r="H14" s="9" t="s">
        <v>63</v>
      </c>
      <c r="I14" s="12" t="s">
        <v>64</v>
      </c>
      <c r="J14" s="13"/>
      <c r="K14" s="13" t="s">
        <v>65</v>
      </c>
      <c r="L14" s="13" t="s">
        <v>66</v>
      </c>
      <c r="M14" s="13"/>
      <c r="N14" s="14" t="s">
        <v>65</v>
      </c>
      <c r="O14" s="15">
        <v>4</v>
      </c>
      <c r="P14" s="16"/>
      <c r="Q14" s="16"/>
      <c r="R14" s="16"/>
      <c r="S14" s="16"/>
      <c r="T14" s="16"/>
      <c r="U14" s="16"/>
      <c r="V14" s="16">
        <v>5</v>
      </c>
      <c r="W14" s="16">
        <v>3</v>
      </c>
      <c r="X14" s="16"/>
      <c r="Y14" s="16"/>
      <c r="Z14" s="16">
        <v>6</v>
      </c>
      <c r="AA14" s="16">
        <v>4</v>
      </c>
      <c r="AB14" s="16"/>
      <c r="AC14" s="16"/>
      <c r="AD14" s="16"/>
      <c r="AE14" s="16"/>
      <c r="AF14" s="16"/>
      <c r="AG14" s="17">
        <v>4</v>
      </c>
      <c r="AH14" s="18">
        <v>72</v>
      </c>
      <c r="AI14" s="17"/>
      <c r="AJ14" s="17"/>
      <c r="AM14" s="19">
        <v>0</v>
      </c>
      <c r="AN14" s="19">
        <v>0</v>
      </c>
      <c r="AO14" s="19">
        <v>0</v>
      </c>
      <c r="AP14" s="19">
        <v>0</v>
      </c>
      <c r="AQ14" s="20">
        <v>0</v>
      </c>
      <c r="AR14" s="20">
        <v>3</v>
      </c>
      <c r="AS14" s="20">
        <v>0</v>
      </c>
      <c r="AT14" s="20">
        <v>4</v>
      </c>
      <c r="AU14" s="20">
        <v>0</v>
      </c>
      <c r="AV14" s="20">
        <v>0</v>
      </c>
      <c r="AW14" s="21">
        <v>96</v>
      </c>
      <c r="AX14" s="21" t="s">
        <v>60</v>
      </c>
      <c r="AY14" s="21"/>
      <c r="AZ14" s="21"/>
    </row>
    <row r="15" spans="1:52" s="19" customFormat="1" ht="31.5">
      <c r="A15" s="7">
        <v>77</v>
      </c>
      <c r="B15" s="7">
        <v>16</v>
      </c>
      <c r="C15" s="8">
        <v>77</v>
      </c>
      <c r="D15" s="9" t="s">
        <v>67</v>
      </c>
      <c r="E15" s="10" t="s">
        <v>68</v>
      </c>
      <c r="F15" s="11" t="s">
        <v>69</v>
      </c>
      <c r="G15" s="12" t="s">
        <v>70</v>
      </c>
      <c r="H15" s="9" t="s">
        <v>71</v>
      </c>
      <c r="I15" s="12" t="s">
        <v>72</v>
      </c>
      <c r="J15" s="13"/>
      <c r="K15" s="13" t="s">
        <v>73</v>
      </c>
      <c r="L15" s="13" t="s">
        <v>74</v>
      </c>
      <c r="M15" s="13"/>
      <c r="N15" s="14" t="s">
        <v>73</v>
      </c>
      <c r="O15" s="15">
        <v>11</v>
      </c>
      <c r="P15" s="16"/>
      <c r="Q15" s="16"/>
      <c r="R15" s="16"/>
      <c r="S15" s="16"/>
      <c r="T15" s="16">
        <v>5</v>
      </c>
      <c r="U15" s="16">
        <v>5</v>
      </c>
      <c r="V15" s="16"/>
      <c r="W15" s="16"/>
      <c r="X15" s="16">
        <v>6</v>
      </c>
      <c r="Y15" s="16">
        <v>1</v>
      </c>
      <c r="Z15" s="16">
        <v>6</v>
      </c>
      <c r="AA15" s="16">
        <v>5</v>
      </c>
      <c r="AB15" s="16"/>
      <c r="AC15" s="16"/>
      <c r="AD15" s="16"/>
      <c r="AE15" s="16"/>
      <c r="AF15" s="16"/>
      <c r="AG15" s="17">
        <v>5</v>
      </c>
      <c r="AH15" s="18">
        <v>66</v>
      </c>
      <c r="AI15" s="17"/>
      <c r="AJ15" s="17"/>
      <c r="AM15" s="19">
        <v>0</v>
      </c>
      <c r="AN15" s="19">
        <v>0</v>
      </c>
      <c r="AO15" s="19">
        <v>0</v>
      </c>
      <c r="AP15" s="19">
        <v>0</v>
      </c>
      <c r="AQ15" s="20">
        <v>5</v>
      </c>
      <c r="AR15" s="20">
        <v>0</v>
      </c>
      <c r="AS15" s="20">
        <v>1</v>
      </c>
      <c r="AT15" s="20">
        <v>5</v>
      </c>
      <c r="AU15" s="20">
        <v>0</v>
      </c>
      <c r="AV15" s="20">
        <v>0</v>
      </c>
      <c r="AW15" s="21">
        <v>77</v>
      </c>
      <c r="AX15" s="21" t="s">
        <v>67</v>
      </c>
      <c r="AY15" s="21"/>
      <c r="AZ15" s="21"/>
    </row>
    <row r="16" spans="1:52" s="19" customFormat="1" ht="15.75">
      <c r="A16" s="7">
        <v>31</v>
      </c>
      <c r="B16" s="7">
        <v>7</v>
      </c>
      <c r="C16" s="8">
        <v>31</v>
      </c>
      <c r="D16" s="9" t="s">
        <v>75</v>
      </c>
      <c r="E16" s="10" t="s">
        <v>76</v>
      </c>
      <c r="F16" s="11" t="s">
        <v>77</v>
      </c>
      <c r="G16" s="12" t="s">
        <v>70</v>
      </c>
      <c r="H16" s="9" t="s">
        <v>78</v>
      </c>
      <c r="I16" s="12" t="s">
        <v>79</v>
      </c>
      <c r="J16" s="13"/>
      <c r="K16" s="13" t="s">
        <v>80</v>
      </c>
      <c r="L16" s="13" t="s">
        <v>81</v>
      </c>
      <c r="M16" s="13"/>
      <c r="N16" s="14" t="s">
        <v>80</v>
      </c>
      <c r="O16" s="15">
        <v>16</v>
      </c>
      <c r="P16" s="16"/>
      <c r="Q16" s="16"/>
      <c r="R16" s="16"/>
      <c r="S16" s="16"/>
      <c r="T16" s="16"/>
      <c r="U16" s="16"/>
      <c r="V16" s="16">
        <v>5</v>
      </c>
      <c r="W16" s="16">
        <v>4</v>
      </c>
      <c r="X16" s="16"/>
      <c r="Y16" s="16"/>
      <c r="Z16" s="16">
        <v>6</v>
      </c>
      <c r="AA16" s="16">
        <v>6</v>
      </c>
      <c r="AB16" s="16"/>
      <c r="AC16" s="16"/>
      <c r="AD16" s="16"/>
      <c r="AE16" s="16"/>
      <c r="AF16" s="16"/>
      <c r="AG16" s="17">
        <v>6</v>
      </c>
      <c r="AH16" s="18">
        <v>60</v>
      </c>
      <c r="AI16" s="17"/>
      <c r="AJ16" s="17"/>
      <c r="AM16" s="19">
        <v>0</v>
      </c>
      <c r="AN16" s="19">
        <v>0</v>
      </c>
      <c r="AO16" s="19">
        <v>0</v>
      </c>
      <c r="AP16" s="19">
        <v>0</v>
      </c>
      <c r="AQ16" s="20">
        <v>0</v>
      </c>
      <c r="AR16" s="20">
        <v>4</v>
      </c>
      <c r="AS16" s="20">
        <v>0</v>
      </c>
      <c r="AT16" s="20">
        <v>6</v>
      </c>
      <c r="AU16" s="20">
        <v>0</v>
      </c>
      <c r="AV16" s="20">
        <v>0</v>
      </c>
      <c r="AW16" s="21">
        <v>31</v>
      </c>
      <c r="AX16" s="21" t="s">
        <v>75</v>
      </c>
      <c r="AY16" s="21"/>
      <c r="AZ16" s="21"/>
    </row>
    <row r="17" spans="1:52" s="22" customFormat="1" ht="47.25">
      <c r="A17" s="7">
        <v>90</v>
      </c>
      <c r="B17" s="7">
        <v>18</v>
      </c>
      <c r="C17" s="8">
        <v>90</v>
      </c>
      <c r="D17" s="9" t="s">
        <v>82</v>
      </c>
      <c r="E17" s="10" t="s">
        <v>61</v>
      </c>
      <c r="F17" s="11" t="s">
        <v>83</v>
      </c>
      <c r="G17" s="12" t="s">
        <v>42</v>
      </c>
      <c r="H17" s="9" t="s">
        <v>63</v>
      </c>
      <c r="I17" s="12" t="s">
        <v>64</v>
      </c>
      <c r="J17" s="13"/>
      <c r="K17" s="13" t="s">
        <v>84</v>
      </c>
      <c r="L17" s="13" t="s">
        <v>85</v>
      </c>
      <c r="M17" s="13"/>
      <c r="N17" s="14" t="s">
        <v>84</v>
      </c>
      <c r="O17" s="15">
        <v>15</v>
      </c>
      <c r="P17" s="16"/>
      <c r="Q17" s="16"/>
      <c r="R17" s="16"/>
      <c r="S17" s="16"/>
      <c r="T17" s="16">
        <v>5</v>
      </c>
      <c r="U17" s="16">
        <v>6</v>
      </c>
      <c r="V17" s="16"/>
      <c r="W17" s="16"/>
      <c r="X17" s="16">
        <v>6</v>
      </c>
      <c r="Y17" s="16">
        <v>2</v>
      </c>
      <c r="Z17" s="16">
        <v>6</v>
      </c>
      <c r="AA17" s="16">
        <v>7</v>
      </c>
      <c r="AB17" s="16"/>
      <c r="AC17" s="16"/>
      <c r="AD17" s="16"/>
      <c r="AE17" s="16"/>
      <c r="AF17" s="16"/>
      <c r="AG17" s="17">
        <v>7</v>
      </c>
      <c r="AH17" s="18">
        <v>55</v>
      </c>
      <c r="AI17" s="17"/>
      <c r="AJ17" s="17"/>
      <c r="AK17" s="19"/>
      <c r="AL17" s="19"/>
      <c r="AM17" s="19">
        <v>0</v>
      </c>
      <c r="AN17" s="19">
        <v>0</v>
      </c>
      <c r="AO17" s="19">
        <v>0</v>
      </c>
      <c r="AP17" s="19">
        <v>0</v>
      </c>
      <c r="AQ17" s="20">
        <v>6</v>
      </c>
      <c r="AR17" s="20">
        <v>0</v>
      </c>
      <c r="AS17" s="20">
        <v>2</v>
      </c>
      <c r="AT17" s="20">
        <v>7</v>
      </c>
      <c r="AU17" s="20">
        <v>0</v>
      </c>
      <c r="AV17" s="20">
        <v>0</v>
      </c>
      <c r="AW17" s="21">
        <v>90</v>
      </c>
      <c r="AX17" s="21" t="s">
        <v>82</v>
      </c>
      <c r="AY17" s="21"/>
      <c r="AZ17" s="21"/>
    </row>
    <row r="18" spans="1:52" s="22" customFormat="1" ht="15.75">
      <c r="A18" s="7">
        <v>38</v>
      </c>
      <c r="B18" s="7">
        <v>10</v>
      </c>
      <c r="C18" s="8">
        <v>38</v>
      </c>
      <c r="D18" s="9" t="s">
        <v>86</v>
      </c>
      <c r="E18" s="10" t="s">
        <v>87</v>
      </c>
      <c r="F18" s="11" t="s">
        <v>88</v>
      </c>
      <c r="G18" s="12" t="s">
        <v>70</v>
      </c>
      <c r="H18" s="9" t="s">
        <v>89</v>
      </c>
      <c r="I18" s="12" t="s">
        <v>90</v>
      </c>
      <c r="J18" s="13"/>
      <c r="K18" s="13" t="s">
        <v>91</v>
      </c>
      <c r="L18" s="13" t="s">
        <v>92</v>
      </c>
      <c r="M18" s="13"/>
      <c r="N18" s="14" t="s">
        <v>91</v>
      </c>
      <c r="O18" s="15">
        <v>9</v>
      </c>
      <c r="P18" s="16"/>
      <c r="Q18" s="16"/>
      <c r="R18" s="16"/>
      <c r="S18" s="16"/>
      <c r="T18" s="16">
        <v>5</v>
      </c>
      <c r="U18" s="16">
        <v>4</v>
      </c>
      <c r="V18" s="16"/>
      <c r="W18" s="16"/>
      <c r="X18" s="16"/>
      <c r="Y18" s="16"/>
      <c r="Z18" s="16">
        <v>1</v>
      </c>
      <c r="AA18" s="16">
        <v>8</v>
      </c>
      <c r="AB18" s="16"/>
      <c r="AC18" s="16"/>
      <c r="AD18" s="16"/>
      <c r="AE18" s="16"/>
      <c r="AF18" s="16"/>
      <c r="AG18" s="17">
        <v>8</v>
      </c>
      <c r="AH18" s="18">
        <v>49</v>
      </c>
      <c r="AI18" s="17"/>
      <c r="AJ18" s="17"/>
      <c r="AK18" s="19"/>
      <c r="AL18" s="19"/>
      <c r="AM18" s="19">
        <v>0</v>
      </c>
      <c r="AN18" s="19">
        <v>0</v>
      </c>
      <c r="AO18" s="19">
        <v>0</v>
      </c>
      <c r="AP18" s="19">
        <v>0</v>
      </c>
      <c r="AQ18" s="20">
        <v>4</v>
      </c>
      <c r="AR18" s="20">
        <v>0</v>
      </c>
      <c r="AS18" s="20">
        <v>0</v>
      </c>
      <c r="AT18" s="20">
        <v>8</v>
      </c>
      <c r="AU18" s="20">
        <v>0</v>
      </c>
      <c r="AV18" s="20">
        <v>0</v>
      </c>
      <c r="AW18" s="21">
        <v>38</v>
      </c>
      <c r="AX18" s="21" t="s">
        <v>86</v>
      </c>
      <c r="AY18" s="21"/>
      <c r="AZ18" s="21"/>
    </row>
    <row r="19" spans="1:52" s="19" customFormat="1" ht="31.5">
      <c r="A19" s="7">
        <v>37</v>
      </c>
      <c r="B19" s="7">
        <v>9</v>
      </c>
      <c r="C19" s="8">
        <v>37</v>
      </c>
      <c r="D19" s="9" t="s">
        <v>93</v>
      </c>
      <c r="E19" s="10" t="s">
        <v>68</v>
      </c>
      <c r="F19" s="11" t="s">
        <v>94</v>
      </c>
      <c r="G19" s="12" t="s">
        <v>95</v>
      </c>
      <c r="H19" s="9" t="s">
        <v>71</v>
      </c>
      <c r="I19" s="12" t="s">
        <v>72</v>
      </c>
      <c r="J19" s="13"/>
      <c r="K19" s="13" t="s">
        <v>96</v>
      </c>
      <c r="L19" s="13" t="s">
        <v>97</v>
      </c>
      <c r="M19" s="13"/>
      <c r="N19" s="14" t="s">
        <v>96</v>
      </c>
      <c r="O19" s="15">
        <v>6</v>
      </c>
      <c r="P19" s="16"/>
      <c r="Q19" s="16"/>
      <c r="R19" s="16"/>
      <c r="S19" s="16"/>
      <c r="T19" s="16"/>
      <c r="U19" s="16"/>
      <c r="V19" s="16">
        <v>5</v>
      </c>
      <c r="W19" s="16">
        <v>1</v>
      </c>
      <c r="X19" s="16"/>
      <c r="Y19" s="16"/>
      <c r="Z19" s="16" t="s">
        <v>98</v>
      </c>
      <c r="AA19" s="16">
        <v>9</v>
      </c>
      <c r="AB19" s="16"/>
      <c r="AC19" s="16"/>
      <c r="AD19" s="16"/>
      <c r="AE19" s="16"/>
      <c r="AF19" s="16"/>
      <c r="AG19" s="17">
        <v>9</v>
      </c>
      <c r="AH19" s="18">
        <v>45</v>
      </c>
      <c r="AI19" s="17"/>
      <c r="AJ19" s="17"/>
      <c r="AM19" s="19">
        <v>0</v>
      </c>
      <c r="AN19" s="19">
        <v>0</v>
      </c>
      <c r="AO19" s="19">
        <v>0</v>
      </c>
      <c r="AP19" s="19">
        <v>0</v>
      </c>
      <c r="AQ19" s="20">
        <v>0</v>
      </c>
      <c r="AR19" s="20">
        <v>1</v>
      </c>
      <c r="AS19" s="20">
        <v>0</v>
      </c>
      <c r="AT19" s="20">
        <v>9</v>
      </c>
      <c r="AU19" s="20">
        <v>0</v>
      </c>
      <c r="AV19" s="20">
        <v>0</v>
      </c>
      <c r="AW19" s="21">
        <v>37</v>
      </c>
      <c r="AX19" s="21" t="s">
        <v>93</v>
      </c>
      <c r="AY19" s="21"/>
      <c r="AZ19" s="21"/>
    </row>
    <row r="20" spans="1:52" s="19" customFormat="1" ht="47.25">
      <c r="A20" s="7">
        <v>41</v>
      </c>
      <c r="B20" s="7">
        <v>11</v>
      </c>
      <c r="C20" s="8">
        <v>41</v>
      </c>
      <c r="D20" s="9" t="s">
        <v>99</v>
      </c>
      <c r="E20" s="10" t="s">
        <v>100</v>
      </c>
      <c r="F20" s="11" t="s">
        <v>101</v>
      </c>
      <c r="G20" s="12" t="s">
        <v>70</v>
      </c>
      <c r="H20" s="9" t="s">
        <v>63</v>
      </c>
      <c r="I20" s="12" t="s">
        <v>64</v>
      </c>
      <c r="J20" s="13"/>
      <c r="K20" s="13" t="s">
        <v>102</v>
      </c>
      <c r="L20" s="13" t="s">
        <v>103</v>
      </c>
      <c r="M20" s="13"/>
      <c r="N20" s="14" t="s">
        <v>102</v>
      </c>
      <c r="O20" s="15">
        <v>7</v>
      </c>
      <c r="P20" s="16"/>
      <c r="Q20" s="16"/>
      <c r="R20" s="16"/>
      <c r="S20" s="16"/>
      <c r="T20" s="16">
        <v>5</v>
      </c>
      <c r="U20" s="16">
        <v>3</v>
      </c>
      <c r="V20" s="16"/>
      <c r="W20" s="16"/>
      <c r="X20" s="16"/>
      <c r="Y20" s="16"/>
      <c r="Z20" s="16" t="s">
        <v>98</v>
      </c>
      <c r="AA20" s="16">
        <v>10</v>
      </c>
      <c r="AB20" s="16"/>
      <c r="AC20" s="16"/>
      <c r="AD20" s="16"/>
      <c r="AE20" s="16"/>
      <c r="AF20" s="16"/>
      <c r="AG20" s="17">
        <v>10</v>
      </c>
      <c r="AH20" s="18">
        <v>40</v>
      </c>
      <c r="AI20" s="17"/>
      <c r="AJ20" s="17"/>
      <c r="AM20" s="19">
        <v>0</v>
      </c>
      <c r="AN20" s="19">
        <v>0</v>
      </c>
      <c r="AO20" s="19">
        <v>0</v>
      </c>
      <c r="AP20" s="19">
        <v>0</v>
      </c>
      <c r="AQ20" s="20">
        <v>3</v>
      </c>
      <c r="AR20" s="20">
        <v>0</v>
      </c>
      <c r="AS20" s="20">
        <v>0</v>
      </c>
      <c r="AT20" s="20">
        <v>10</v>
      </c>
      <c r="AU20" s="20">
        <v>0</v>
      </c>
      <c r="AV20" s="20">
        <v>0</v>
      </c>
      <c r="AW20" s="21">
        <v>41</v>
      </c>
      <c r="AX20" s="21" t="s">
        <v>99</v>
      </c>
      <c r="AY20" s="21"/>
      <c r="AZ20" s="21"/>
    </row>
    <row r="21" spans="1:52" s="22" customFormat="1" ht="15.75">
      <c r="A21" s="7">
        <v>13</v>
      </c>
      <c r="B21" s="7">
        <v>3</v>
      </c>
      <c r="C21" s="8">
        <v>13</v>
      </c>
      <c r="D21" s="9" t="s">
        <v>104</v>
      </c>
      <c r="E21" s="10" t="s">
        <v>87</v>
      </c>
      <c r="F21" s="11" t="s">
        <v>105</v>
      </c>
      <c r="G21" s="12" t="s">
        <v>70</v>
      </c>
      <c r="H21" s="9" t="s">
        <v>106</v>
      </c>
      <c r="I21" s="12" t="s">
        <v>107</v>
      </c>
      <c r="J21" s="13"/>
      <c r="K21" s="13" t="s">
        <v>108</v>
      </c>
      <c r="L21" s="13" t="s">
        <v>109</v>
      </c>
      <c r="M21" s="13"/>
      <c r="N21" s="14" t="s">
        <v>109</v>
      </c>
      <c r="O21" s="15">
        <v>5</v>
      </c>
      <c r="P21" s="16"/>
      <c r="Q21" s="16"/>
      <c r="R21" s="16"/>
      <c r="S21" s="16"/>
      <c r="T21" s="16">
        <v>5</v>
      </c>
      <c r="U21" s="16">
        <v>7</v>
      </c>
      <c r="V21" s="16"/>
      <c r="W21" s="16"/>
      <c r="X21" s="16">
        <v>6</v>
      </c>
      <c r="Y21" s="16">
        <v>3</v>
      </c>
      <c r="Z21" s="16"/>
      <c r="AA21" s="16"/>
      <c r="AB21" s="16"/>
      <c r="AC21" s="16"/>
      <c r="AD21" s="16"/>
      <c r="AE21" s="16"/>
      <c r="AF21" s="16"/>
      <c r="AG21" s="17">
        <v>11</v>
      </c>
      <c r="AH21" s="18">
        <v>36</v>
      </c>
      <c r="AI21" s="17"/>
      <c r="AJ21" s="17"/>
      <c r="AK21" s="19"/>
      <c r="AL21" s="19"/>
      <c r="AM21" s="19">
        <v>0</v>
      </c>
      <c r="AN21" s="19">
        <v>0</v>
      </c>
      <c r="AO21" s="19">
        <v>0</v>
      </c>
      <c r="AP21" s="19">
        <v>0</v>
      </c>
      <c r="AQ21" s="20">
        <v>7</v>
      </c>
      <c r="AR21" s="20">
        <v>0</v>
      </c>
      <c r="AS21" s="20">
        <v>3</v>
      </c>
      <c r="AT21" s="20">
        <v>0</v>
      </c>
      <c r="AU21" s="20">
        <v>0</v>
      </c>
      <c r="AV21" s="20">
        <v>0</v>
      </c>
      <c r="AW21" s="21">
        <v>13</v>
      </c>
      <c r="AX21" s="21" t="s">
        <v>104</v>
      </c>
      <c r="AY21" s="21"/>
      <c r="AZ21" s="21"/>
    </row>
    <row r="22" spans="1:52" s="22" customFormat="1" ht="15.75">
      <c r="A22" s="7">
        <v>33</v>
      </c>
      <c r="B22" s="7">
        <v>8</v>
      </c>
      <c r="C22" s="8">
        <v>33</v>
      </c>
      <c r="D22" s="9" t="s">
        <v>110</v>
      </c>
      <c r="E22" s="10" t="s">
        <v>87</v>
      </c>
      <c r="F22" s="11" t="s">
        <v>111</v>
      </c>
      <c r="G22" s="12" t="s">
        <v>70</v>
      </c>
      <c r="H22" s="9" t="s">
        <v>112</v>
      </c>
      <c r="I22" s="12" t="s">
        <v>113</v>
      </c>
      <c r="J22" s="13"/>
      <c r="K22" s="13" t="s">
        <v>114</v>
      </c>
      <c r="L22" s="13" t="s">
        <v>115</v>
      </c>
      <c r="M22" s="13"/>
      <c r="N22" s="14" t="s">
        <v>114</v>
      </c>
      <c r="O22" s="15">
        <v>10</v>
      </c>
      <c r="P22" s="16"/>
      <c r="Q22" s="16"/>
      <c r="R22" s="16"/>
      <c r="S22" s="16"/>
      <c r="T22" s="16"/>
      <c r="U22" s="16"/>
      <c r="V22" s="16">
        <v>5</v>
      </c>
      <c r="W22" s="16">
        <v>6</v>
      </c>
      <c r="X22" s="16">
        <v>6</v>
      </c>
      <c r="Y22" s="16">
        <v>4</v>
      </c>
      <c r="Z22" s="16"/>
      <c r="AA22" s="16"/>
      <c r="AB22" s="16"/>
      <c r="AC22" s="16"/>
      <c r="AD22" s="16"/>
      <c r="AE22" s="16"/>
      <c r="AF22" s="16"/>
      <c r="AG22" s="17">
        <v>12</v>
      </c>
      <c r="AH22" s="18">
        <v>32</v>
      </c>
      <c r="AI22" s="17"/>
      <c r="AJ22" s="17"/>
      <c r="AK22" s="19"/>
      <c r="AL22" s="19"/>
      <c r="AM22" s="19">
        <v>0</v>
      </c>
      <c r="AN22" s="19">
        <v>0</v>
      </c>
      <c r="AO22" s="19">
        <v>0</v>
      </c>
      <c r="AP22" s="19">
        <v>0</v>
      </c>
      <c r="AQ22" s="20">
        <v>0</v>
      </c>
      <c r="AR22" s="20">
        <v>6</v>
      </c>
      <c r="AS22" s="20">
        <v>4</v>
      </c>
      <c r="AT22" s="20">
        <v>0</v>
      </c>
      <c r="AU22" s="20">
        <v>0</v>
      </c>
      <c r="AV22" s="20">
        <v>0</v>
      </c>
      <c r="AW22" s="21">
        <v>33</v>
      </c>
      <c r="AX22" s="21" t="s">
        <v>110</v>
      </c>
      <c r="AY22" s="21"/>
      <c r="AZ22" s="21"/>
    </row>
    <row r="23" spans="1:52" s="19" customFormat="1" ht="31.5">
      <c r="A23" s="7">
        <v>73</v>
      </c>
      <c r="B23" s="7">
        <v>15</v>
      </c>
      <c r="C23" s="8">
        <v>73</v>
      </c>
      <c r="D23" s="9" t="s">
        <v>116</v>
      </c>
      <c r="E23" s="10" t="s">
        <v>117</v>
      </c>
      <c r="F23" s="11" t="s">
        <v>118</v>
      </c>
      <c r="G23" s="12" t="s">
        <v>119</v>
      </c>
      <c r="H23" s="9" t="s">
        <v>120</v>
      </c>
      <c r="I23" s="12" t="s">
        <v>121</v>
      </c>
      <c r="J23" s="13"/>
      <c r="K23" s="13" t="s">
        <v>122</v>
      </c>
      <c r="L23" s="13" t="s">
        <v>123</v>
      </c>
      <c r="M23" s="13"/>
      <c r="N23" s="14" t="s">
        <v>123</v>
      </c>
      <c r="O23" s="15">
        <v>12</v>
      </c>
      <c r="P23" s="16"/>
      <c r="Q23" s="16"/>
      <c r="R23" s="16"/>
      <c r="S23" s="16"/>
      <c r="T23" s="16"/>
      <c r="U23" s="16"/>
      <c r="V23" s="16">
        <v>5</v>
      </c>
      <c r="W23" s="16">
        <v>9</v>
      </c>
      <c r="X23" s="16">
        <v>6</v>
      </c>
      <c r="Y23" s="16">
        <v>5</v>
      </c>
      <c r="Z23" s="16"/>
      <c r="AA23" s="16"/>
      <c r="AB23" s="16"/>
      <c r="AC23" s="16"/>
      <c r="AD23" s="16"/>
      <c r="AE23" s="16"/>
      <c r="AF23" s="16"/>
      <c r="AG23" s="17">
        <v>13</v>
      </c>
      <c r="AH23" s="18">
        <v>28</v>
      </c>
      <c r="AI23" s="17"/>
      <c r="AJ23" s="17"/>
      <c r="AM23" s="19">
        <v>0</v>
      </c>
      <c r="AN23" s="19">
        <v>0</v>
      </c>
      <c r="AO23" s="19">
        <v>0</v>
      </c>
      <c r="AP23" s="19">
        <v>0</v>
      </c>
      <c r="AQ23" s="20">
        <v>0</v>
      </c>
      <c r="AR23" s="20">
        <v>9</v>
      </c>
      <c r="AS23" s="20">
        <v>5</v>
      </c>
      <c r="AT23" s="20">
        <v>0</v>
      </c>
      <c r="AU23" s="20">
        <v>0</v>
      </c>
      <c r="AV23" s="20">
        <v>0</v>
      </c>
      <c r="AW23" s="21">
        <v>73</v>
      </c>
      <c r="AX23" s="21" t="s">
        <v>116</v>
      </c>
      <c r="AY23" s="21"/>
      <c r="AZ23" s="21"/>
    </row>
    <row r="24" spans="1:52" s="19" customFormat="1" ht="31.5">
      <c r="A24" s="7">
        <v>18</v>
      </c>
      <c r="B24" s="7">
        <v>6</v>
      </c>
      <c r="C24" s="8">
        <v>18</v>
      </c>
      <c r="D24" s="9" t="s">
        <v>124</v>
      </c>
      <c r="E24" s="10" t="s">
        <v>76</v>
      </c>
      <c r="F24" s="11" t="s">
        <v>125</v>
      </c>
      <c r="G24" s="12" t="s">
        <v>95</v>
      </c>
      <c r="H24" s="9" t="s">
        <v>43</v>
      </c>
      <c r="I24" s="12" t="s">
        <v>44</v>
      </c>
      <c r="J24" s="13"/>
      <c r="K24" s="13" t="s">
        <v>126</v>
      </c>
      <c r="L24" s="13" t="s">
        <v>127</v>
      </c>
      <c r="M24" s="13"/>
      <c r="N24" s="14" t="s">
        <v>126</v>
      </c>
      <c r="O24" s="15">
        <v>13</v>
      </c>
      <c r="P24" s="16"/>
      <c r="Q24" s="16"/>
      <c r="R24" s="16"/>
      <c r="S24" s="16"/>
      <c r="T24" s="16">
        <v>5</v>
      </c>
      <c r="U24" s="16">
        <v>8</v>
      </c>
      <c r="V24" s="16"/>
      <c r="W24" s="16"/>
      <c r="X24" s="16">
        <v>6</v>
      </c>
      <c r="Y24" s="16">
        <v>6</v>
      </c>
      <c r="Z24" s="16"/>
      <c r="AA24" s="16"/>
      <c r="AB24" s="16"/>
      <c r="AC24" s="16"/>
      <c r="AD24" s="16"/>
      <c r="AE24" s="16"/>
      <c r="AF24" s="16"/>
      <c r="AG24" s="17">
        <v>14</v>
      </c>
      <c r="AH24" s="18">
        <v>24</v>
      </c>
      <c r="AI24" s="17"/>
      <c r="AJ24" s="17"/>
      <c r="AM24" s="19">
        <v>0</v>
      </c>
      <c r="AN24" s="19">
        <v>0</v>
      </c>
      <c r="AO24" s="19">
        <v>0</v>
      </c>
      <c r="AP24" s="19">
        <v>0</v>
      </c>
      <c r="AQ24" s="20">
        <v>8</v>
      </c>
      <c r="AR24" s="20">
        <v>0</v>
      </c>
      <c r="AS24" s="20">
        <v>6</v>
      </c>
      <c r="AT24" s="20">
        <v>0</v>
      </c>
      <c r="AU24" s="20">
        <v>0</v>
      </c>
      <c r="AV24" s="20">
        <v>0</v>
      </c>
      <c r="AW24" s="21">
        <v>18</v>
      </c>
      <c r="AX24" s="21" t="s">
        <v>124</v>
      </c>
      <c r="AY24" s="21"/>
      <c r="AZ24" s="21"/>
    </row>
    <row r="25" spans="1:52" s="19" customFormat="1" ht="31.5">
      <c r="A25" s="7">
        <v>15</v>
      </c>
      <c r="B25" s="7">
        <v>4</v>
      </c>
      <c r="C25" s="8">
        <v>15</v>
      </c>
      <c r="D25" s="9" t="s">
        <v>128</v>
      </c>
      <c r="E25" s="10" t="s">
        <v>68</v>
      </c>
      <c r="F25" s="11" t="s">
        <v>129</v>
      </c>
      <c r="G25" s="12" t="s">
        <v>70</v>
      </c>
      <c r="H25" s="9" t="s">
        <v>71</v>
      </c>
      <c r="I25" s="12" t="s">
        <v>72</v>
      </c>
      <c r="J25" s="13"/>
      <c r="K25" s="13" t="s">
        <v>130</v>
      </c>
      <c r="L25" s="13" t="s">
        <v>130</v>
      </c>
      <c r="M25" s="13"/>
      <c r="N25" s="14" t="s">
        <v>130</v>
      </c>
      <c r="O25" s="15">
        <v>20</v>
      </c>
      <c r="P25" s="16"/>
      <c r="Q25" s="16"/>
      <c r="R25" s="16"/>
      <c r="S25" s="16"/>
      <c r="T25" s="16"/>
      <c r="U25" s="16"/>
      <c r="V25" s="16">
        <v>5</v>
      </c>
      <c r="W25" s="16">
        <v>7</v>
      </c>
      <c r="X25" s="16">
        <v>6</v>
      </c>
      <c r="Y25" s="16">
        <v>7</v>
      </c>
      <c r="Z25" s="16"/>
      <c r="AA25" s="16"/>
      <c r="AB25" s="16"/>
      <c r="AC25" s="16"/>
      <c r="AD25" s="16"/>
      <c r="AE25" s="16"/>
      <c r="AF25" s="16"/>
      <c r="AG25" s="17">
        <v>15</v>
      </c>
      <c r="AH25" s="18">
        <v>21</v>
      </c>
      <c r="AI25" s="17"/>
      <c r="AJ25" s="17"/>
      <c r="AM25" s="19">
        <v>0</v>
      </c>
      <c r="AN25" s="19">
        <v>0</v>
      </c>
      <c r="AO25" s="19">
        <v>0</v>
      </c>
      <c r="AP25" s="19">
        <v>0</v>
      </c>
      <c r="AQ25" s="20">
        <v>0</v>
      </c>
      <c r="AR25" s="20">
        <v>7</v>
      </c>
      <c r="AS25" s="20">
        <v>7</v>
      </c>
      <c r="AT25" s="20">
        <v>0</v>
      </c>
      <c r="AU25" s="20">
        <v>0</v>
      </c>
      <c r="AV25" s="20">
        <v>0</v>
      </c>
      <c r="AW25" s="21">
        <v>15</v>
      </c>
      <c r="AX25" s="21" t="s">
        <v>128</v>
      </c>
      <c r="AY25" s="21"/>
      <c r="AZ25" s="21"/>
    </row>
    <row r="26" spans="1:52" s="19" customFormat="1" ht="15.75">
      <c r="A26" s="7">
        <v>97</v>
      </c>
      <c r="B26" s="7">
        <v>21</v>
      </c>
      <c r="C26" s="8">
        <v>97</v>
      </c>
      <c r="D26" s="9" t="s">
        <v>131</v>
      </c>
      <c r="E26" s="10" t="s">
        <v>87</v>
      </c>
      <c r="F26" s="11" t="s">
        <v>132</v>
      </c>
      <c r="G26" s="12" t="s">
        <v>70</v>
      </c>
      <c r="H26" s="9" t="s">
        <v>133</v>
      </c>
      <c r="I26" s="12" t="s">
        <v>134</v>
      </c>
      <c r="J26" s="13"/>
      <c r="K26" s="13" t="s">
        <v>135</v>
      </c>
      <c r="L26" s="13" t="s">
        <v>136</v>
      </c>
      <c r="M26" s="13"/>
      <c r="N26" s="14" t="s">
        <v>136</v>
      </c>
      <c r="O26" s="15">
        <v>14</v>
      </c>
      <c r="P26" s="16"/>
      <c r="Q26" s="16"/>
      <c r="R26" s="16"/>
      <c r="S26" s="16"/>
      <c r="T26" s="16"/>
      <c r="U26" s="16"/>
      <c r="V26" s="16">
        <v>5</v>
      </c>
      <c r="W26" s="16">
        <v>8</v>
      </c>
      <c r="X26" s="16">
        <v>6</v>
      </c>
      <c r="Y26" s="16">
        <v>8</v>
      </c>
      <c r="Z26" s="16"/>
      <c r="AA26" s="16"/>
      <c r="AB26" s="16"/>
      <c r="AC26" s="16"/>
      <c r="AD26" s="16"/>
      <c r="AE26" s="16"/>
      <c r="AF26" s="16"/>
      <c r="AG26" s="17">
        <v>16</v>
      </c>
      <c r="AH26" s="18">
        <v>17</v>
      </c>
      <c r="AI26" s="17"/>
      <c r="AJ26" s="17"/>
      <c r="AM26" s="19">
        <v>0</v>
      </c>
      <c r="AN26" s="19">
        <v>0</v>
      </c>
      <c r="AO26" s="19">
        <v>0</v>
      </c>
      <c r="AP26" s="19">
        <v>0</v>
      </c>
      <c r="AQ26" s="20">
        <v>0</v>
      </c>
      <c r="AR26" s="20">
        <v>8</v>
      </c>
      <c r="AS26" s="20">
        <v>8</v>
      </c>
      <c r="AT26" s="20">
        <v>0</v>
      </c>
      <c r="AU26" s="20">
        <v>0</v>
      </c>
      <c r="AV26" s="20">
        <v>0</v>
      </c>
      <c r="AW26" s="21">
        <v>97</v>
      </c>
      <c r="AX26" s="21" t="s">
        <v>131</v>
      </c>
      <c r="AY26" s="21"/>
      <c r="AZ26" s="21"/>
    </row>
    <row r="27" spans="1:52" s="19" customFormat="1" ht="15.75">
      <c r="A27" s="7">
        <v>7</v>
      </c>
      <c r="B27" s="7">
        <v>1</v>
      </c>
      <c r="C27" s="8">
        <v>7</v>
      </c>
      <c r="D27" s="9" t="s">
        <v>137</v>
      </c>
      <c r="E27" s="10" t="s">
        <v>138</v>
      </c>
      <c r="F27" s="11" t="s">
        <v>139</v>
      </c>
      <c r="G27" s="12" t="s">
        <v>70</v>
      </c>
      <c r="H27" s="9" t="s">
        <v>140</v>
      </c>
      <c r="I27" s="12" t="s">
        <v>141</v>
      </c>
      <c r="J27" s="13"/>
      <c r="K27" s="13" t="s">
        <v>130</v>
      </c>
      <c r="L27" s="13" t="s">
        <v>130</v>
      </c>
      <c r="M27" s="13"/>
      <c r="N27" s="14" t="s">
        <v>130</v>
      </c>
      <c r="O27" s="15">
        <v>19</v>
      </c>
      <c r="P27" s="16"/>
      <c r="Q27" s="16"/>
      <c r="R27" s="16"/>
      <c r="S27" s="16"/>
      <c r="T27" s="16">
        <v>5</v>
      </c>
      <c r="U27" s="16">
        <v>9</v>
      </c>
      <c r="V27" s="16"/>
      <c r="W27" s="16"/>
      <c r="X27" s="16">
        <v>6</v>
      </c>
      <c r="Y27" s="16">
        <v>9</v>
      </c>
      <c r="Z27" s="16"/>
      <c r="AA27" s="16"/>
      <c r="AB27" s="16"/>
      <c r="AC27" s="16"/>
      <c r="AD27" s="16"/>
      <c r="AE27" s="16"/>
      <c r="AF27" s="16"/>
      <c r="AG27" s="17">
        <v>17</v>
      </c>
      <c r="AH27" s="18">
        <v>14</v>
      </c>
      <c r="AI27" s="17"/>
      <c r="AJ27" s="17"/>
      <c r="AM27" s="19">
        <v>0</v>
      </c>
      <c r="AN27" s="19">
        <v>0</v>
      </c>
      <c r="AO27" s="19">
        <v>0</v>
      </c>
      <c r="AP27" s="19">
        <v>0</v>
      </c>
      <c r="AQ27" s="20">
        <v>9</v>
      </c>
      <c r="AR27" s="20">
        <v>0</v>
      </c>
      <c r="AS27" s="20">
        <v>9</v>
      </c>
      <c r="AT27" s="20">
        <v>0</v>
      </c>
      <c r="AU27" s="20">
        <v>0</v>
      </c>
      <c r="AV27" s="20">
        <v>0</v>
      </c>
      <c r="AW27" s="21">
        <v>7</v>
      </c>
      <c r="AX27" s="21" t="s">
        <v>137</v>
      </c>
      <c r="AY27" s="21"/>
      <c r="AZ27" s="21"/>
    </row>
    <row r="28" spans="1:52" s="19" customFormat="1" ht="31.5">
      <c r="A28" s="7">
        <v>54</v>
      </c>
      <c r="B28" s="7">
        <v>13</v>
      </c>
      <c r="C28" s="8">
        <v>54</v>
      </c>
      <c r="D28" s="9" t="s">
        <v>142</v>
      </c>
      <c r="E28" s="10" t="s">
        <v>143</v>
      </c>
      <c r="F28" s="11" t="s">
        <v>144</v>
      </c>
      <c r="G28" s="12" t="s">
        <v>70</v>
      </c>
      <c r="H28" s="9" t="s">
        <v>145</v>
      </c>
      <c r="I28" s="12" t="s">
        <v>146</v>
      </c>
      <c r="J28" s="13"/>
      <c r="K28" s="13" t="s">
        <v>147</v>
      </c>
      <c r="L28" s="13" t="s">
        <v>148</v>
      </c>
      <c r="M28" s="13"/>
      <c r="N28" s="14" t="s">
        <v>148</v>
      </c>
      <c r="O28" s="15">
        <v>8</v>
      </c>
      <c r="P28" s="16"/>
      <c r="Q28" s="16"/>
      <c r="R28" s="16"/>
      <c r="S28" s="16"/>
      <c r="T28" s="16"/>
      <c r="U28" s="16"/>
      <c r="V28" s="16">
        <v>5</v>
      </c>
      <c r="W28" s="16">
        <v>5</v>
      </c>
      <c r="X28" s="16">
        <v>3</v>
      </c>
      <c r="Y28" s="16">
        <v>10</v>
      </c>
      <c r="Z28" s="16"/>
      <c r="AA28" s="16"/>
      <c r="AB28" s="16"/>
      <c r="AC28" s="16"/>
      <c r="AD28" s="16"/>
      <c r="AE28" s="16"/>
      <c r="AF28" s="16"/>
      <c r="AG28" s="17">
        <v>18</v>
      </c>
      <c r="AH28" s="18">
        <v>10</v>
      </c>
      <c r="AI28" s="17"/>
      <c r="AJ28" s="17"/>
      <c r="AM28" s="19">
        <v>0</v>
      </c>
      <c r="AN28" s="19">
        <v>0</v>
      </c>
      <c r="AO28" s="19">
        <v>0</v>
      </c>
      <c r="AP28" s="19">
        <v>0</v>
      </c>
      <c r="AQ28" s="20">
        <v>0</v>
      </c>
      <c r="AR28" s="20">
        <v>5</v>
      </c>
      <c r="AS28" s="20">
        <v>10</v>
      </c>
      <c r="AT28" s="20">
        <v>0</v>
      </c>
      <c r="AU28" s="20">
        <v>0</v>
      </c>
      <c r="AV28" s="20">
        <v>0</v>
      </c>
      <c r="AW28" s="21">
        <v>54</v>
      </c>
      <c r="AX28" s="21" t="s">
        <v>142</v>
      </c>
      <c r="AY28" s="21"/>
      <c r="AZ28" s="21"/>
    </row>
    <row r="29" spans="1:52" s="19" customFormat="1" ht="31.5">
      <c r="A29" s="7">
        <v>92</v>
      </c>
      <c r="B29" s="7">
        <v>19</v>
      </c>
      <c r="C29" s="8">
        <v>92</v>
      </c>
      <c r="D29" s="9" t="s">
        <v>149</v>
      </c>
      <c r="E29" s="10" t="s">
        <v>117</v>
      </c>
      <c r="F29" s="11" t="s">
        <v>150</v>
      </c>
      <c r="G29" s="12" t="s">
        <v>119</v>
      </c>
      <c r="H29" s="9" t="s">
        <v>151</v>
      </c>
      <c r="I29" s="12" t="s">
        <v>152</v>
      </c>
      <c r="J29" s="13"/>
      <c r="K29" s="13" t="s">
        <v>153</v>
      </c>
      <c r="L29" s="13" t="s">
        <v>154</v>
      </c>
      <c r="M29" s="13"/>
      <c r="N29" s="14" t="s">
        <v>154</v>
      </c>
      <c r="O29" s="15">
        <v>17</v>
      </c>
      <c r="P29" s="16"/>
      <c r="Q29" s="16"/>
      <c r="R29" s="16"/>
      <c r="S29" s="16"/>
      <c r="T29" s="16">
        <v>5</v>
      </c>
      <c r="U29" s="16">
        <v>10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>
        <v>19</v>
      </c>
      <c r="AH29" s="18">
        <v>7</v>
      </c>
      <c r="AI29" s="17"/>
      <c r="AJ29" s="17"/>
      <c r="AM29" s="19">
        <v>0</v>
      </c>
      <c r="AN29" s="19">
        <v>0</v>
      </c>
      <c r="AO29" s="19">
        <v>0</v>
      </c>
      <c r="AP29" s="19">
        <v>0</v>
      </c>
      <c r="AQ29" s="20">
        <v>10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1">
        <v>92</v>
      </c>
      <c r="AX29" s="21" t="s">
        <v>149</v>
      </c>
      <c r="AY29" s="21"/>
      <c r="AZ29" s="21"/>
    </row>
    <row r="30" spans="1:52" s="19" customFormat="1" ht="15.75">
      <c r="A30" s="7">
        <v>51</v>
      </c>
      <c r="B30" s="7">
        <v>12</v>
      </c>
      <c r="C30" s="8">
        <v>51</v>
      </c>
      <c r="D30" s="9" t="s">
        <v>155</v>
      </c>
      <c r="E30" s="10" t="s">
        <v>48</v>
      </c>
      <c r="F30" s="11" t="s">
        <v>156</v>
      </c>
      <c r="G30" s="12" t="s">
        <v>70</v>
      </c>
      <c r="H30" s="9" t="s">
        <v>157</v>
      </c>
      <c r="I30" s="12" t="s">
        <v>158</v>
      </c>
      <c r="J30" s="13"/>
      <c r="K30" s="13" t="s">
        <v>159</v>
      </c>
      <c r="L30" s="13" t="s">
        <v>160</v>
      </c>
      <c r="M30" s="13"/>
      <c r="N30" s="14" t="s">
        <v>160</v>
      </c>
      <c r="O30" s="15">
        <v>18</v>
      </c>
      <c r="P30" s="16"/>
      <c r="Q30" s="16"/>
      <c r="R30" s="16"/>
      <c r="S30" s="16"/>
      <c r="T30" s="16"/>
      <c r="U30" s="16"/>
      <c r="V30" s="16">
        <v>5</v>
      </c>
      <c r="W30" s="16">
        <v>10</v>
      </c>
      <c r="X30" s="16"/>
      <c r="Y30" s="16"/>
      <c r="Z30" s="16"/>
      <c r="AA30" s="16"/>
      <c r="AB30" s="16"/>
      <c r="AC30" s="16"/>
      <c r="AD30" s="16"/>
      <c r="AE30" s="16"/>
      <c r="AF30" s="16"/>
      <c r="AG30" s="17">
        <v>20</v>
      </c>
      <c r="AH30" s="18">
        <v>4</v>
      </c>
      <c r="AI30" s="17"/>
      <c r="AJ30" s="17"/>
      <c r="AM30" s="19">
        <v>0</v>
      </c>
      <c r="AN30" s="19">
        <v>0</v>
      </c>
      <c r="AO30" s="19">
        <v>0</v>
      </c>
      <c r="AP30" s="19">
        <v>0</v>
      </c>
      <c r="AQ30" s="20">
        <v>0</v>
      </c>
      <c r="AR30" s="20">
        <v>10</v>
      </c>
      <c r="AS30" s="20">
        <v>0</v>
      </c>
      <c r="AT30" s="20">
        <v>0</v>
      </c>
      <c r="AU30" s="20">
        <v>0</v>
      </c>
      <c r="AV30" s="20">
        <v>0</v>
      </c>
      <c r="AW30" s="21">
        <v>51</v>
      </c>
      <c r="AX30" s="21" t="s">
        <v>155</v>
      </c>
      <c r="AY30" s="21"/>
      <c r="AZ30" s="21"/>
    </row>
    <row r="31" spans="1:52" s="19" customFormat="1" ht="31.5">
      <c r="A31" s="7">
        <v>88</v>
      </c>
      <c r="B31" s="7">
        <v>17</v>
      </c>
      <c r="C31" s="8">
        <v>88</v>
      </c>
      <c r="D31" s="9" t="s">
        <v>161</v>
      </c>
      <c r="E31" s="10" t="s">
        <v>162</v>
      </c>
      <c r="F31" s="11" t="s">
        <v>163</v>
      </c>
      <c r="G31" s="12" t="s">
        <v>119</v>
      </c>
      <c r="H31" s="9" t="s">
        <v>164</v>
      </c>
      <c r="I31" s="12" t="s">
        <v>165</v>
      </c>
      <c r="J31" s="13"/>
      <c r="K31" s="13" t="s">
        <v>130</v>
      </c>
      <c r="L31" s="13" t="s">
        <v>130</v>
      </c>
      <c r="M31" s="13"/>
      <c r="N31" s="14" t="s">
        <v>130</v>
      </c>
      <c r="O31" s="15">
        <v>21</v>
      </c>
      <c r="P31" s="16"/>
      <c r="Q31" s="16"/>
      <c r="R31" s="16"/>
      <c r="S31" s="16"/>
      <c r="T31" s="16" t="s">
        <v>166</v>
      </c>
      <c r="U31" s="16">
        <v>11</v>
      </c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>
        <v>21</v>
      </c>
      <c r="AH31" s="18" t="s">
        <v>167</v>
      </c>
      <c r="AI31" s="17"/>
      <c r="AJ31" s="17"/>
      <c r="AM31" s="19">
        <v>0</v>
      </c>
      <c r="AN31" s="19">
        <v>0</v>
      </c>
      <c r="AO31" s="19">
        <v>0</v>
      </c>
      <c r="AP31" s="19">
        <v>0</v>
      </c>
      <c r="AQ31" s="20">
        <v>11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1">
        <v>88</v>
      </c>
      <c r="AX31" s="21" t="s">
        <v>161</v>
      </c>
      <c r="AY31" s="21"/>
      <c r="AZ31" s="21"/>
    </row>
    <row r="32" spans="1:52" s="19" customFormat="1" ht="15.75" hidden="1">
      <c r="A32" s="7"/>
      <c r="B32" s="7"/>
      <c r="C32" s="8"/>
      <c r="D32" s="9"/>
      <c r="E32" s="23"/>
      <c r="F32" s="11"/>
      <c r="G32" s="12"/>
      <c r="H32" s="9"/>
      <c r="I32" s="12"/>
      <c r="J32" s="13"/>
      <c r="K32" s="13"/>
      <c r="L32" s="13"/>
      <c r="M32" s="13"/>
      <c r="N32" s="14"/>
      <c r="O32" s="15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8">
        <v>0</v>
      </c>
      <c r="AI32" s="17"/>
      <c r="AJ32" s="17"/>
      <c r="AM32" s="19">
        <v>0</v>
      </c>
      <c r="AN32" s="19">
        <v>0</v>
      </c>
      <c r="AO32" s="19">
        <v>0</v>
      </c>
      <c r="AP32" s="19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1">
        <v>0</v>
      </c>
      <c r="AX32" s="21">
        <v>0</v>
      </c>
      <c r="AY32" s="21"/>
      <c r="AZ32" s="21"/>
    </row>
    <row r="33" spans="1:52" s="19" customFormat="1" ht="15.75" hidden="1">
      <c r="A33" s="7"/>
      <c r="B33" s="7"/>
      <c r="C33" s="8"/>
      <c r="D33" s="9"/>
      <c r="E33" s="10"/>
      <c r="F33" s="11"/>
      <c r="G33" s="12"/>
      <c r="H33" s="9"/>
      <c r="I33" s="12"/>
      <c r="J33" s="13"/>
      <c r="K33" s="13"/>
      <c r="L33" s="13"/>
      <c r="M33" s="13"/>
      <c r="N33" s="14"/>
      <c r="O33" s="15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8">
        <v>0</v>
      </c>
      <c r="AI33" s="17"/>
      <c r="AJ33" s="17"/>
      <c r="AM33" s="19">
        <v>0</v>
      </c>
      <c r="AN33" s="19">
        <v>0</v>
      </c>
      <c r="AO33" s="19">
        <v>0</v>
      </c>
      <c r="AP33" s="19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1">
        <v>0</v>
      </c>
      <c r="AX33" s="21">
        <v>0</v>
      </c>
      <c r="AY33" s="21"/>
      <c r="AZ33" s="21"/>
    </row>
    <row r="34" spans="1:52" s="19" customFormat="1" ht="15.75" hidden="1">
      <c r="A34" s="7"/>
      <c r="B34" s="7"/>
      <c r="C34" s="8"/>
      <c r="D34" s="9"/>
      <c r="E34" s="10"/>
      <c r="F34" s="11"/>
      <c r="G34" s="12"/>
      <c r="H34" s="9"/>
      <c r="I34" s="12"/>
      <c r="J34" s="13"/>
      <c r="K34" s="13"/>
      <c r="L34" s="13"/>
      <c r="M34" s="13"/>
      <c r="N34" s="14"/>
      <c r="O34" s="15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8">
        <v>0</v>
      </c>
      <c r="AI34" s="17"/>
      <c r="AJ34" s="17"/>
      <c r="AM34" s="19">
        <v>0</v>
      </c>
      <c r="AN34" s="19">
        <v>0</v>
      </c>
      <c r="AO34" s="19">
        <v>0</v>
      </c>
      <c r="AP34" s="19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1">
        <v>0</v>
      </c>
      <c r="AX34" s="21">
        <v>0</v>
      </c>
      <c r="AY34" s="21"/>
      <c r="AZ34" s="21"/>
    </row>
    <row r="35" spans="1:52" s="19" customFormat="1" ht="15.75" hidden="1">
      <c r="A35" s="7"/>
      <c r="B35" s="7"/>
      <c r="C35" s="8"/>
      <c r="D35" s="9"/>
      <c r="E35" s="10"/>
      <c r="F35" s="11"/>
      <c r="G35" s="12"/>
      <c r="H35" s="9"/>
      <c r="I35" s="12"/>
      <c r="J35" s="13"/>
      <c r="K35" s="13"/>
      <c r="L35" s="13"/>
      <c r="M35" s="13"/>
      <c r="N35" s="14"/>
      <c r="O35" s="15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8">
        <v>0</v>
      </c>
      <c r="AI35" s="17"/>
      <c r="AJ35" s="17"/>
      <c r="AM35" s="19">
        <v>0</v>
      </c>
      <c r="AN35" s="19">
        <v>0</v>
      </c>
      <c r="AO35" s="19">
        <v>0</v>
      </c>
      <c r="AP35" s="19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1">
        <v>0</v>
      </c>
      <c r="AX35" s="21">
        <v>0</v>
      </c>
      <c r="AY35" s="21"/>
      <c r="AZ35" s="21"/>
    </row>
    <row r="36" spans="1:52" s="19" customFormat="1" ht="15.75" hidden="1">
      <c r="A36" s="7"/>
      <c r="B36" s="7"/>
      <c r="C36" s="8"/>
      <c r="D36" s="9"/>
      <c r="E36" s="10"/>
      <c r="F36" s="11"/>
      <c r="G36" s="12"/>
      <c r="H36" s="9"/>
      <c r="I36" s="12"/>
      <c r="J36" s="13"/>
      <c r="K36" s="13"/>
      <c r="L36" s="13"/>
      <c r="M36" s="13"/>
      <c r="N36" s="14"/>
      <c r="O36" s="15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8">
        <v>0</v>
      </c>
      <c r="AI36" s="17"/>
      <c r="AJ36" s="17"/>
      <c r="AM36" s="19">
        <v>0</v>
      </c>
      <c r="AN36" s="19">
        <v>0</v>
      </c>
      <c r="AO36" s="19">
        <v>0</v>
      </c>
      <c r="AP36" s="19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1">
        <v>0</v>
      </c>
      <c r="AX36" s="21">
        <v>0</v>
      </c>
      <c r="AY36" s="21"/>
      <c r="AZ36" s="21"/>
    </row>
    <row r="37" spans="1:52" s="19" customFormat="1" ht="15.75" hidden="1">
      <c r="A37" s="7"/>
      <c r="B37" s="7"/>
      <c r="C37" s="8"/>
      <c r="D37" s="9"/>
      <c r="E37" s="10"/>
      <c r="F37" s="11"/>
      <c r="G37" s="12"/>
      <c r="H37" s="9"/>
      <c r="I37" s="12"/>
      <c r="J37" s="13"/>
      <c r="K37" s="13"/>
      <c r="L37" s="13"/>
      <c r="M37" s="13"/>
      <c r="N37" s="14"/>
      <c r="O37" s="15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8">
        <v>0</v>
      </c>
      <c r="AI37" s="17"/>
      <c r="AJ37" s="17"/>
      <c r="AM37" s="19">
        <v>0</v>
      </c>
      <c r="AN37" s="19">
        <v>0</v>
      </c>
      <c r="AO37" s="19">
        <v>0</v>
      </c>
      <c r="AP37" s="19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1">
        <v>0</v>
      </c>
      <c r="AX37" s="21">
        <v>0</v>
      </c>
      <c r="AY37" s="21"/>
      <c r="AZ37" s="21"/>
    </row>
    <row r="38" spans="1:52" s="19" customFormat="1" ht="15.75" hidden="1">
      <c r="A38" s="7"/>
      <c r="B38" s="7"/>
      <c r="C38" s="8"/>
      <c r="D38" s="9"/>
      <c r="E38" s="10"/>
      <c r="F38" s="11"/>
      <c r="G38" s="12"/>
      <c r="H38" s="9"/>
      <c r="I38" s="12"/>
      <c r="J38" s="13"/>
      <c r="K38" s="13"/>
      <c r="L38" s="13"/>
      <c r="M38" s="13"/>
      <c r="N38" s="14"/>
      <c r="O38" s="15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8">
        <v>0</v>
      </c>
      <c r="AI38" s="17"/>
      <c r="AJ38" s="17"/>
      <c r="AM38" s="19">
        <v>0</v>
      </c>
      <c r="AN38" s="19">
        <v>0</v>
      </c>
      <c r="AO38" s="19">
        <v>0</v>
      </c>
      <c r="AP38" s="19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1">
        <v>0</v>
      </c>
      <c r="AX38" s="21">
        <v>0</v>
      </c>
      <c r="AY38" s="21"/>
      <c r="AZ38" s="21"/>
    </row>
    <row r="39" spans="1:52" s="19" customFormat="1" ht="15.75" hidden="1">
      <c r="A39" s="7"/>
      <c r="B39" s="7"/>
      <c r="C39" s="8"/>
      <c r="D39" s="9"/>
      <c r="E39" s="10"/>
      <c r="F39" s="11"/>
      <c r="G39" s="12"/>
      <c r="H39" s="9"/>
      <c r="I39" s="12"/>
      <c r="J39" s="13"/>
      <c r="K39" s="13"/>
      <c r="L39" s="13"/>
      <c r="M39" s="13"/>
      <c r="N39" s="14"/>
      <c r="O39" s="15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8">
        <v>0</v>
      </c>
      <c r="AI39" s="17"/>
      <c r="AJ39" s="17"/>
      <c r="AM39" s="19">
        <v>0</v>
      </c>
      <c r="AN39" s="19">
        <v>0</v>
      </c>
      <c r="AO39" s="19">
        <v>0</v>
      </c>
      <c r="AP39" s="19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1">
        <v>0</v>
      </c>
      <c r="AX39" s="21">
        <v>0</v>
      </c>
      <c r="AY39" s="21"/>
      <c r="AZ39" s="21"/>
    </row>
    <row r="40" spans="1:52" s="19" customFormat="1" ht="15.75" hidden="1">
      <c r="A40" s="7"/>
      <c r="B40" s="7"/>
      <c r="C40" s="8"/>
      <c r="D40" s="9"/>
      <c r="E40" s="10"/>
      <c r="F40" s="11"/>
      <c r="G40" s="12"/>
      <c r="H40" s="9"/>
      <c r="I40" s="12"/>
      <c r="J40" s="12"/>
      <c r="K40" s="12"/>
      <c r="L40" s="12"/>
      <c r="M40" s="12"/>
      <c r="N40" s="24"/>
      <c r="O40" s="15"/>
      <c r="P40" s="16"/>
      <c r="Q40" s="16"/>
      <c r="R40" s="16"/>
      <c r="S40" s="16"/>
      <c r="T40" s="16"/>
      <c r="U40" s="16"/>
      <c r="V40" s="16"/>
      <c r="W40" s="16"/>
      <c r="X40" s="16"/>
      <c r="Y40" s="25"/>
      <c r="Z40" s="16"/>
      <c r="AA40" s="25"/>
      <c r="AB40" s="16"/>
      <c r="AC40" s="16"/>
      <c r="AD40" s="16"/>
      <c r="AE40" s="16"/>
      <c r="AF40" s="16"/>
      <c r="AG40" s="17"/>
      <c r="AH40" s="18">
        <v>0</v>
      </c>
      <c r="AI40" s="17"/>
      <c r="AJ40" s="17"/>
      <c r="AM40" s="19">
        <v>0</v>
      </c>
      <c r="AN40" s="19">
        <v>0</v>
      </c>
      <c r="AO40" s="19">
        <v>0</v>
      </c>
      <c r="AP40" s="19">
        <v>0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1">
        <v>0</v>
      </c>
      <c r="AX40" s="21">
        <v>0</v>
      </c>
      <c r="AY40" s="21"/>
      <c r="AZ40" s="21"/>
    </row>
    <row r="41" spans="1:52" s="19" customFormat="1" ht="15.75" hidden="1">
      <c r="A41" s="7"/>
      <c r="B41" s="7"/>
      <c r="C41" s="8"/>
      <c r="D41" s="9"/>
      <c r="E41" s="10"/>
      <c r="F41" s="11"/>
      <c r="G41" s="12"/>
      <c r="H41" s="9"/>
      <c r="I41" s="13"/>
      <c r="J41" s="12"/>
      <c r="K41" s="12"/>
      <c r="L41" s="12"/>
      <c r="M41" s="12"/>
      <c r="N41" s="24"/>
      <c r="O41" s="15"/>
      <c r="P41" s="16"/>
      <c r="Q41" s="16"/>
      <c r="R41" s="16"/>
      <c r="S41" s="16"/>
      <c r="T41" s="16"/>
      <c r="U41" s="16"/>
      <c r="V41" s="16"/>
      <c r="W41" s="16"/>
      <c r="X41" s="16"/>
      <c r="Y41" s="25"/>
      <c r="Z41" s="16"/>
      <c r="AA41" s="25"/>
      <c r="AB41" s="16"/>
      <c r="AC41" s="16"/>
      <c r="AD41" s="16"/>
      <c r="AE41" s="16"/>
      <c r="AF41" s="16"/>
      <c r="AG41" s="17"/>
      <c r="AH41" s="18">
        <v>0</v>
      </c>
      <c r="AI41" s="17"/>
      <c r="AJ41" s="17"/>
      <c r="AM41" s="19">
        <v>0</v>
      </c>
      <c r="AN41" s="19">
        <v>0</v>
      </c>
      <c r="AO41" s="19">
        <v>0</v>
      </c>
      <c r="AP41" s="19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1">
        <v>0</v>
      </c>
      <c r="AX41" s="21">
        <v>0</v>
      </c>
      <c r="AY41" s="21"/>
      <c r="AZ41" s="21"/>
    </row>
    <row r="42" spans="1:52" s="19" customFormat="1" ht="15.75" hidden="1">
      <c r="A42" s="7"/>
      <c r="B42" s="7"/>
      <c r="C42" s="8"/>
      <c r="D42" s="9"/>
      <c r="E42" s="10"/>
      <c r="F42" s="11"/>
      <c r="G42" s="12"/>
      <c r="H42" s="9"/>
      <c r="I42" s="13"/>
      <c r="J42" s="12"/>
      <c r="K42" s="12"/>
      <c r="L42" s="12"/>
      <c r="M42" s="12"/>
      <c r="N42" s="24"/>
      <c r="O42" s="15"/>
      <c r="P42" s="16"/>
      <c r="Q42" s="16"/>
      <c r="R42" s="16"/>
      <c r="S42" s="16"/>
      <c r="T42" s="16"/>
      <c r="U42" s="16"/>
      <c r="V42" s="16"/>
      <c r="W42" s="16"/>
      <c r="X42" s="16"/>
      <c r="Y42" s="25"/>
      <c r="Z42" s="16"/>
      <c r="AA42" s="25"/>
      <c r="AB42" s="16"/>
      <c r="AC42" s="16"/>
      <c r="AD42" s="16"/>
      <c r="AE42" s="16"/>
      <c r="AF42" s="16"/>
      <c r="AG42" s="17"/>
      <c r="AH42" s="18">
        <v>0</v>
      </c>
      <c r="AI42" s="17"/>
      <c r="AJ42" s="17"/>
      <c r="AM42" s="19">
        <v>0</v>
      </c>
      <c r="AN42" s="19">
        <v>0</v>
      </c>
      <c r="AO42" s="19">
        <v>0</v>
      </c>
      <c r="AP42" s="19">
        <v>0</v>
      </c>
      <c r="AQ42" s="20">
        <v>0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21">
        <v>0</v>
      </c>
      <c r="AX42" s="21">
        <v>0</v>
      </c>
      <c r="AY42" s="21"/>
      <c r="AZ42" s="21"/>
    </row>
    <row r="43" spans="1:52" s="19" customFormat="1" ht="15.75" hidden="1">
      <c r="A43" s="7"/>
      <c r="B43" s="7"/>
      <c r="C43" s="8"/>
      <c r="D43" s="9"/>
      <c r="E43" s="10"/>
      <c r="F43" s="11"/>
      <c r="G43" s="12"/>
      <c r="H43" s="9"/>
      <c r="I43" s="13"/>
      <c r="J43" s="12"/>
      <c r="K43" s="12"/>
      <c r="L43" s="12"/>
      <c r="M43" s="12"/>
      <c r="N43" s="24"/>
      <c r="O43" s="15"/>
      <c r="P43" s="16"/>
      <c r="Q43" s="16"/>
      <c r="R43" s="16"/>
      <c r="S43" s="16"/>
      <c r="T43" s="16"/>
      <c r="U43" s="16"/>
      <c r="V43" s="16"/>
      <c r="W43" s="16"/>
      <c r="X43" s="16"/>
      <c r="Y43" s="25"/>
      <c r="Z43" s="16"/>
      <c r="AA43" s="25"/>
      <c r="AB43" s="16"/>
      <c r="AC43" s="16"/>
      <c r="AD43" s="16"/>
      <c r="AE43" s="16"/>
      <c r="AF43" s="16"/>
      <c r="AG43" s="17"/>
      <c r="AH43" s="18">
        <v>0</v>
      </c>
      <c r="AI43" s="17"/>
      <c r="AJ43" s="17"/>
      <c r="AM43" s="19">
        <v>0</v>
      </c>
      <c r="AN43" s="19">
        <v>0</v>
      </c>
      <c r="AO43" s="19">
        <v>0</v>
      </c>
      <c r="AP43" s="19">
        <v>0</v>
      </c>
      <c r="AQ43" s="20">
        <v>0</v>
      </c>
      <c r="AR43" s="20">
        <v>0</v>
      </c>
      <c r="AS43" s="20">
        <v>0</v>
      </c>
      <c r="AT43" s="20">
        <v>0</v>
      </c>
      <c r="AU43" s="20">
        <v>0</v>
      </c>
      <c r="AV43" s="20">
        <v>0</v>
      </c>
      <c r="AW43" s="21">
        <v>0</v>
      </c>
      <c r="AX43" s="21">
        <v>0</v>
      </c>
      <c r="AY43" s="21"/>
      <c r="AZ43" s="21"/>
    </row>
    <row r="44" spans="1:52" s="19" customFormat="1" ht="15.75" hidden="1">
      <c r="A44" s="7"/>
      <c r="B44" s="7"/>
      <c r="C44" s="8"/>
      <c r="D44" s="9"/>
      <c r="E44" s="10"/>
      <c r="F44" s="11"/>
      <c r="G44" s="12"/>
      <c r="H44" s="9"/>
      <c r="I44" s="13"/>
      <c r="J44" s="12"/>
      <c r="K44" s="12"/>
      <c r="L44" s="12"/>
      <c r="M44" s="12"/>
      <c r="N44" s="24"/>
      <c r="O44" s="15"/>
      <c r="P44" s="16"/>
      <c r="Q44" s="16"/>
      <c r="R44" s="16"/>
      <c r="S44" s="16"/>
      <c r="T44" s="16"/>
      <c r="U44" s="16"/>
      <c r="V44" s="16"/>
      <c r="W44" s="16"/>
      <c r="X44" s="16"/>
      <c r="Y44" s="25"/>
      <c r="Z44" s="16"/>
      <c r="AA44" s="25"/>
      <c r="AB44" s="16"/>
      <c r="AC44" s="16"/>
      <c r="AD44" s="16"/>
      <c r="AE44" s="16"/>
      <c r="AF44" s="16"/>
      <c r="AG44" s="17"/>
      <c r="AH44" s="18">
        <v>0</v>
      </c>
      <c r="AI44" s="17"/>
      <c r="AJ44" s="17"/>
      <c r="AM44" s="19">
        <v>0</v>
      </c>
      <c r="AN44" s="19">
        <v>0</v>
      </c>
      <c r="AO44" s="19">
        <v>0</v>
      </c>
      <c r="AP44" s="19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1">
        <v>0</v>
      </c>
      <c r="AX44" s="21">
        <v>0</v>
      </c>
      <c r="AY44" s="21"/>
      <c r="AZ44" s="21"/>
    </row>
    <row r="45" spans="1:52" s="19" customFormat="1" ht="15.75" hidden="1">
      <c r="A45" s="7"/>
      <c r="B45" s="7"/>
      <c r="C45" s="8"/>
      <c r="D45" s="9"/>
      <c r="E45" s="10"/>
      <c r="F45" s="11"/>
      <c r="G45" s="12"/>
      <c r="H45" s="9"/>
      <c r="I45" s="12"/>
      <c r="J45" s="12"/>
      <c r="K45" s="12"/>
      <c r="L45" s="12"/>
      <c r="M45" s="12"/>
      <c r="N45" s="24"/>
      <c r="O45" s="15"/>
      <c r="P45" s="16"/>
      <c r="Q45" s="16"/>
      <c r="R45" s="16"/>
      <c r="S45" s="16"/>
      <c r="T45" s="16"/>
      <c r="U45" s="16"/>
      <c r="V45" s="16"/>
      <c r="W45" s="16"/>
      <c r="X45" s="16"/>
      <c r="Y45" s="25"/>
      <c r="Z45" s="16"/>
      <c r="AA45" s="25"/>
      <c r="AB45" s="16"/>
      <c r="AC45" s="16"/>
      <c r="AD45" s="16"/>
      <c r="AE45" s="16"/>
      <c r="AF45" s="16"/>
      <c r="AG45" s="17"/>
      <c r="AH45" s="18">
        <v>0</v>
      </c>
      <c r="AI45" s="17"/>
      <c r="AJ45" s="17"/>
      <c r="AM45" s="19">
        <v>0</v>
      </c>
      <c r="AN45" s="19">
        <v>0</v>
      </c>
      <c r="AO45" s="19">
        <v>0</v>
      </c>
      <c r="AP45" s="19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1">
        <v>0</v>
      </c>
      <c r="AX45" s="21">
        <v>0</v>
      </c>
      <c r="AY45" s="21"/>
      <c r="AZ45" s="21"/>
    </row>
    <row r="46" spans="1:52" s="19" customFormat="1" ht="15.75" hidden="1">
      <c r="A46" s="7"/>
      <c r="B46" s="7"/>
      <c r="C46" s="8"/>
      <c r="D46" s="9"/>
      <c r="E46" s="10"/>
      <c r="F46" s="11"/>
      <c r="G46" s="12"/>
      <c r="H46" s="9"/>
      <c r="I46" s="12"/>
      <c r="J46" s="12"/>
      <c r="K46" s="12"/>
      <c r="L46" s="12"/>
      <c r="M46" s="12"/>
      <c r="N46" s="24"/>
      <c r="O46" s="15"/>
      <c r="P46" s="16"/>
      <c r="Q46" s="16"/>
      <c r="R46" s="16"/>
      <c r="S46" s="16"/>
      <c r="T46" s="16"/>
      <c r="U46" s="16"/>
      <c r="V46" s="16"/>
      <c r="W46" s="16"/>
      <c r="X46" s="16"/>
      <c r="Y46" s="25"/>
      <c r="Z46" s="16"/>
      <c r="AA46" s="25"/>
      <c r="AB46" s="16"/>
      <c r="AC46" s="16"/>
      <c r="AD46" s="16"/>
      <c r="AE46" s="16"/>
      <c r="AF46" s="16"/>
      <c r="AG46" s="17"/>
      <c r="AH46" s="18">
        <v>0</v>
      </c>
      <c r="AI46" s="17"/>
      <c r="AJ46" s="17"/>
      <c r="AM46" s="19">
        <v>0</v>
      </c>
      <c r="AN46" s="19">
        <v>0</v>
      </c>
      <c r="AO46" s="19">
        <v>0</v>
      </c>
      <c r="AP46" s="19">
        <v>0</v>
      </c>
      <c r="AQ46" s="20">
        <v>0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21">
        <v>0</v>
      </c>
      <c r="AX46" s="21">
        <v>0</v>
      </c>
      <c r="AY46" s="21"/>
      <c r="AZ46" s="21"/>
    </row>
    <row r="47" spans="1:34" ht="15.75">
      <c r="A47" s="26">
        <v>21</v>
      </c>
      <c r="B47" s="26">
        <v>21</v>
      </c>
      <c r="D47" s="27"/>
      <c r="AH47" s="26">
        <v>21</v>
      </c>
    </row>
    <row r="48" spans="4:36" ht="15.75" hidden="1">
      <c r="D48" s="5" t="s">
        <v>168</v>
      </c>
      <c r="N48" s="29" t="s">
        <v>178</v>
      </c>
      <c r="AH48" s="29"/>
      <c r="AI48" s="29"/>
      <c r="AJ48" s="29"/>
    </row>
    <row r="49" spans="4:36" ht="15.75" hidden="1">
      <c r="D49" s="27"/>
      <c r="AH49" s="29"/>
      <c r="AI49" s="29"/>
      <c r="AJ49" s="29"/>
    </row>
    <row r="50" spans="4:36" ht="24" customHeight="1">
      <c r="D50" s="30" t="s">
        <v>169</v>
      </c>
      <c r="E50" s="31"/>
      <c r="F50" s="31"/>
      <c r="G50" s="32"/>
      <c r="H50" s="33" t="s">
        <v>179</v>
      </c>
      <c r="AF50" s="34"/>
      <c r="AG50" s="35" t="s">
        <v>179</v>
      </c>
      <c r="AH50" s="29"/>
      <c r="AI50" s="29"/>
      <c r="AJ50" s="29"/>
    </row>
    <row r="51" spans="4:52" s="38" customFormat="1" ht="24" customHeight="1">
      <c r="D51" s="3" t="s">
        <v>170</v>
      </c>
      <c r="E51" s="36"/>
      <c r="F51" s="37"/>
      <c r="H51" s="33" t="s">
        <v>180</v>
      </c>
      <c r="N51" s="39"/>
      <c r="AG51" s="35" t="s">
        <v>180</v>
      </c>
      <c r="AH51" s="5"/>
      <c r="AI51" s="35"/>
      <c r="AJ51" s="35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4:37" ht="24" customHeight="1">
      <c r="D52" s="38" t="s">
        <v>170</v>
      </c>
      <c r="E52" s="38"/>
      <c r="F52" s="37"/>
      <c r="G52" s="38"/>
      <c r="H52" s="33" t="s">
        <v>181</v>
      </c>
      <c r="I52" s="38"/>
      <c r="AF52" s="38"/>
      <c r="AG52" s="35" t="s">
        <v>181</v>
      </c>
      <c r="AK52" s="5">
        <v>100</v>
      </c>
    </row>
    <row r="53" spans="4:37" ht="17.25" customHeight="1">
      <c r="D53" s="38"/>
      <c r="H53" s="38"/>
      <c r="AF53" s="38"/>
      <c r="AG53" s="38"/>
      <c r="AK53" s="38">
        <v>86</v>
      </c>
    </row>
    <row r="54" spans="33:37" ht="15.75">
      <c r="AG54" s="2">
        <v>1</v>
      </c>
      <c r="AH54" s="5">
        <v>100</v>
      </c>
      <c r="AJ54" s="5">
        <v>100</v>
      </c>
      <c r="AK54" s="5">
        <v>76</v>
      </c>
    </row>
    <row r="55" spans="33:37" ht="15.75">
      <c r="AG55" s="2">
        <v>2</v>
      </c>
      <c r="AH55" s="5">
        <v>89</v>
      </c>
      <c r="AJ55" s="5">
        <v>89</v>
      </c>
      <c r="AK55" s="5">
        <v>67</v>
      </c>
    </row>
    <row r="56" spans="33:37" ht="15.75">
      <c r="AG56" s="2">
        <v>3</v>
      </c>
      <c r="AH56" s="5">
        <v>80</v>
      </c>
      <c r="AJ56" s="5">
        <v>80</v>
      </c>
      <c r="AK56" s="5">
        <v>59</v>
      </c>
    </row>
    <row r="57" spans="33:37" ht="15.75">
      <c r="AG57" s="2">
        <v>4</v>
      </c>
      <c r="AH57" s="5">
        <v>72</v>
      </c>
      <c r="AJ57" s="5">
        <v>72</v>
      </c>
      <c r="AK57" s="5">
        <v>52</v>
      </c>
    </row>
    <row r="58" spans="33:37" ht="15.75">
      <c r="AG58" s="2">
        <v>5</v>
      </c>
      <c r="AH58" s="5">
        <v>66</v>
      </c>
      <c r="AJ58" s="5">
        <v>66</v>
      </c>
      <c r="AK58" s="5">
        <v>46</v>
      </c>
    </row>
    <row r="59" spans="33:37" ht="15.75">
      <c r="AG59" s="2">
        <v>6</v>
      </c>
      <c r="AH59" s="5">
        <v>60</v>
      </c>
      <c r="AJ59" s="5">
        <v>60</v>
      </c>
      <c r="AK59" s="5">
        <v>40</v>
      </c>
    </row>
    <row r="60" spans="33:37" ht="15.75">
      <c r="AG60" s="2">
        <v>7</v>
      </c>
      <c r="AH60" s="5">
        <v>55</v>
      </c>
      <c r="AJ60" s="5">
        <v>55</v>
      </c>
      <c r="AK60" s="5">
        <v>34</v>
      </c>
    </row>
    <row r="61" spans="33:37" ht="15.75">
      <c r="AG61" s="2">
        <v>8</v>
      </c>
      <c r="AH61" s="5">
        <v>49</v>
      </c>
      <c r="AJ61" s="5">
        <v>49</v>
      </c>
      <c r="AK61" s="5">
        <v>29</v>
      </c>
    </row>
    <row r="62" spans="33:37" ht="15.75">
      <c r="AG62" s="2">
        <v>9</v>
      </c>
      <c r="AH62" s="5">
        <v>45</v>
      </c>
      <c r="AJ62" s="5">
        <v>45</v>
      </c>
      <c r="AK62" s="5">
        <v>24</v>
      </c>
    </row>
    <row r="63" spans="33:37" ht="15.75">
      <c r="AG63" s="2">
        <v>10</v>
      </c>
      <c r="AH63" s="5">
        <v>40</v>
      </c>
      <c r="AJ63" s="5">
        <v>40</v>
      </c>
      <c r="AK63" s="5">
        <v>19</v>
      </c>
    </row>
    <row r="64" spans="33:37" ht="15.75">
      <c r="AG64" s="2">
        <v>11</v>
      </c>
      <c r="AH64" s="5">
        <v>36</v>
      </c>
      <c r="AJ64" s="5">
        <v>36</v>
      </c>
      <c r="AK64" s="5">
        <v>14</v>
      </c>
    </row>
    <row r="65" spans="33:37" ht="15.75">
      <c r="AG65" s="2">
        <v>12</v>
      </c>
      <c r="AH65" s="5">
        <v>32</v>
      </c>
      <c r="AJ65" s="5">
        <v>32</v>
      </c>
      <c r="AK65" s="5">
        <v>10</v>
      </c>
    </row>
    <row r="66" spans="33:37" ht="15.75">
      <c r="AG66" s="2">
        <v>13</v>
      </c>
      <c r="AH66" s="5">
        <v>28</v>
      </c>
      <c r="AJ66" s="5">
        <v>28</v>
      </c>
      <c r="AK66" s="5">
        <v>5</v>
      </c>
    </row>
    <row r="67" spans="33:37" ht="15.75">
      <c r="AG67" s="2">
        <v>14</v>
      </c>
      <c r="AH67" s="5">
        <v>24</v>
      </c>
      <c r="AJ67" s="5">
        <v>24</v>
      </c>
      <c r="AK67" s="5">
        <v>1</v>
      </c>
    </row>
    <row r="68" spans="33:36" ht="15.75">
      <c r="AG68" s="2">
        <v>15</v>
      </c>
      <c r="AH68" s="5">
        <v>21</v>
      </c>
      <c r="AJ68" s="5">
        <v>21</v>
      </c>
    </row>
    <row r="69" spans="33:36" ht="15.75">
      <c r="AG69" s="2">
        <v>16</v>
      </c>
      <c r="AH69" s="5">
        <v>17</v>
      </c>
      <c r="AJ69" s="5">
        <v>17</v>
      </c>
    </row>
    <row r="70" spans="33:36" ht="15.75">
      <c r="AG70" s="2">
        <v>17</v>
      </c>
      <c r="AH70" s="5">
        <v>14</v>
      </c>
      <c r="AJ70" s="5">
        <v>14</v>
      </c>
    </row>
    <row r="71" spans="33:36" ht="15.75">
      <c r="AG71" s="2">
        <v>18</v>
      </c>
      <c r="AH71" s="5">
        <v>10</v>
      </c>
      <c r="AJ71" s="5">
        <v>10</v>
      </c>
    </row>
    <row r="72" spans="33:36" ht="15.75">
      <c r="AG72" s="2">
        <v>19</v>
      </c>
      <c r="AH72" s="5">
        <v>7</v>
      </c>
      <c r="AJ72" s="5">
        <v>7</v>
      </c>
    </row>
    <row r="73" spans="33:36" ht="15.75">
      <c r="AG73" s="2">
        <v>20</v>
      </c>
      <c r="AH73" s="5">
        <v>4</v>
      </c>
      <c r="AJ73" s="5">
        <v>4</v>
      </c>
    </row>
    <row r="74" spans="33:36" ht="15.75">
      <c r="AG74" s="2">
        <v>21</v>
      </c>
      <c r="AH74" s="5">
        <v>1</v>
      </c>
      <c r="AJ74" s="5">
        <v>1</v>
      </c>
    </row>
    <row r="75" spans="33:36" ht="15.75">
      <c r="AG75" s="2">
        <v>22</v>
      </c>
      <c r="AH75" s="5">
        <v>0</v>
      </c>
      <c r="AJ75" s="5">
        <v>0</v>
      </c>
    </row>
    <row r="76" spans="33:36" ht="15.75">
      <c r="AG76" s="2">
        <v>23</v>
      </c>
      <c r="AH76" s="5">
        <v>0</v>
      </c>
      <c r="AJ76" s="5">
        <v>0</v>
      </c>
    </row>
    <row r="77" spans="33:36" ht="15.75">
      <c r="AG77" s="2">
        <v>24</v>
      </c>
      <c r="AH77" s="5">
        <v>0</v>
      </c>
      <c r="AJ77" s="5">
        <v>0</v>
      </c>
    </row>
    <row r="78" spans="33:34" ht="15.75">
      <c r="AG78" s="2">
        <v>25</v>
      </c>
      <c r="AH78" s="5">
        <v>0</v>
      </c>
    </row>
    <row r="79" spans="33:34" ht="15.75">
      <c r="AG79" s="2">
        <v>26</v>
      </c>
      <c r="AH79" s="5">
        <v>0</v>
      </c>
    </row>
    <row r="80" spans="33:34" ht="15.75">
      <c r="AG80" s="2">
        <v>27</v>
      </c>
      <c r="AH80" s="5">
        <v>0</v>
      </c>
    </row>
    <row r="81" spans="33:34" ht="15.75">
      <c r="AG81" s="2">
        <v>28</v>
      </c>
      <c r="AH81" s="5">
        <v>0</v>
      </c>
    </row>
    <row r="82" spans="33:34" ht="15.75">
      <c r="AG82" s="2">
        <v>29</v>
      </c>
      <c r="AH82" s="5">
        <v>0</v>
      </c>
    </row>
    <row r="83" spans="33:34" ht="15.75">
      <c r="AG83" s="2">
        <v>30</v>
      </c>
      <c r="AH83" s="5">
        <v>0</v>
      </c>
    </row>
    <row r="84" spans="33:34" ht="15.75">
      <c r="AG84" s="2">
        <v>31</v>
      </c>
      <c r="AH84" s="5">
        <v>0</v>
      </c>
    </row>
    <row r="85" spans="33:34" ht="15.75">
      <c r="AG85" s="2">
        <v>32</v>
      </c>
      <c r="AH85" s="5">
        <v>0</v>
      </c>
    </row>
    <row r="86" spans="33:34" ht="15.75">
      <c r="AG86" s="2">
        <v>33</v>
      </c>
      <c r="AH86" s="5">
        <v>0</v>
      </c>
    </row>
    <row r="87" spans="33:34" ht="15.75">
      <c r="AG87" s="2">
        <v>34</v>
      </c>
      <c r="AH87" s="5">
        <v>0</v>
      </c>
    </row>
    <row r="88" spans="33:34" ht="15.75">
      <c r="AG88" s="2">
        <v>35</v>
      </c>
      <c r="AH88" s="5">
        <v>0</v>
      </c>
    </row>
    <row r="89" spans="33:34" ht="15.75">
      <c r="AG89" s="2">
        <v>36</v>
      </c>
      <c r="AH89" s="5">
        <v>0</v>
      </c>
    </row>
    <row r="90" spans="33:34" ht="15.75">
      <c r="AG90" s="2">
        <v>37</v>
      </c>
      <c r="AH90" s="5">
        <v>0</v>
      </c>
    </row>
    <row r="91" spans="33:34" ht="15.75">
      <c r="AG91" s="2">
        <v>38</v>
      </c>
      <c r="AH91" s="5">
        <v>0</v>
      </c>
    </row>
    <row r="92" spans="33:34" ht="15.75">
      <c r="AG92" s="2">
        <v>39</v>
      </c>
      <c r="AH92" s="5">
        <v>0</v>
      </c>
    </row>
    <row r="93" spans="33:34" ht="15.75">
      <c r="AG93" s="2">
        <v>40</v>
      </c>
      <c r="AH93" s="5">
        <v>0</v>
      </c>
    </row>
  </sheetData>
  <sheetProtection/>
  <mergeCells count="38">
    <mergeCell ref="AG9:AG10"/>
    <mergeCell ref="AH9:AH10"/>
    <mergeCell ref="AI9:AI10"/>
    <mergeCell ref="AJ9:AJ10"/>
    <mergeCell ref="V9:W9"/>
    <mergeCell ref="X9:Y9"/>
    <mergeCell ref="Z9:AA9"/>
    <mergeCell ref="AB9:AC9"/>
    <mergeCell ref="AD9:AE9"/>
    <mergeCell ref="AF9:AF10"/>
    <mergeCell ref="O9:O10"/>
    <mergeCell ref="P9:P10"/>
    <mergeCell ref="Q9:Q10"/>
    <mergeCell ref="R9:R10"/>
    <mergeCell ref="S9:S10"/>
    <mergeCell ref="T9:U9"/>
    <mergeCell ref="I9:I10"/>
    <mergeCell ref="J9:J10"/>
    <mergeCell ref="K9:K10"/>
    <mergeCell ref="L9:L10"/>
    <mergeCell ref="M9:M10"/>
    <mergeCell ref="N9:N10"/>
    <mergeCell ref="C7:AH7"/>
    <mergeCell ref="C8:AH8"/>
    <mergeCell ref="A9:A10"/>
    <mergeCell ref="B9:B10"/>
    <mergeCell ref="C9:C10"/>
    <mergeCell ref="D9:D10"/>
    <mergeCell ref="E9:E10"/>
    <mergeCell ref="F9:F10"/>
    <mergeCell ref="G9:G10"/>
    <mergeCell ref="H9:H10"/>
    <mergeCell ref="C1:AH1"/>
    <mergeCell ref="C2:AH2"/>
    <mergeCell ref="C3:AH3"/>
    <mergeCell ref="C4:AH4"/>
    <mergeCell ref="C5:AH5"/>
    <mergeCell ref="C6:AH6"/>
  </mergeCells>
  <printOptions horizontalCentered="1"/>
  <pageMargins left="0.3937007874015748" right="0.3937007874015748" top="0.3937007874015748" bottom="1.1023622047244095" header="0.5118110236220472" footer="0.3937007874015748"/>
  <pageSetup fitToHeight="1" fitToWidth="1" horizontalDpi="600" verticalDpi="600" orientation="landscape" paperSize="9" scale="57" r:id="rId3"/>
  <headerFooter alignWithMargins="0">
    <oddHeader>&amp;L&amp;G
Место проведения:
г.Истра, Московская обл.
трасса «Бужарово»&amp;R
Дата проведения:
2-4 июня 2017</oddHeader>
    <oddFooter>&amp;LРуководитель гонки
Главный секретарь
&amp;RФедоров П.Н.
г.Москва, I кат., №А-17-199
Пчелинцева Л.И.
г.Рязань, ВК, №А-17-148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BB100"/>
  <sheetViews>
    <sheetView view="pageBreakPreview" zoomScale="70" zoomScaleNormal="75" zoomScaleSheetLayoutView="70" zoomScalePageLayoutView="0" workbookViewId="0" topLeftCell="A1">
      <pane xSplit="3" topLeftCell="D1" activePane="topRight" state="frozen"/>
      <selection pane="topLeft" activeCell="C9" sqref="C9:C10"/>
      <selection pane="topRight" activeCell="AG12" sqref="AG12:AH12"/>
    </sheetView>
  </sheetViews>
  <sheetFormatPr defaultColWidth="9.140625" defaultRowHeight="15"/>
  <cols>
    <col min="1" max="2" width="5.57421875" style="5" customWidth="1"/>
    <col min="3" max="3" width="4.7109375" style="5" customWidth="1"/>
    <col min="4" max="4" width="25.140625" style="5" customWidth="1"/>
    <col min="5" max="5" width="16.57421875" style="5" customWidth="1"/>
    <col min="6" max="6" width="12.28125" style="5" customWidth="1"/>
    <col min="7" max="7" width="8.57421875" style="5" customWidth="1"/>
    <col min="8" max="8" width="27.8515625" style="5" customWidth="1"/>
    <col min="9" max="9" width="10.7109375" style="5" customWidth="1"/>
    <col min="10" max="10" width="12.28125" style="5" hidden="1" customWidth="1"/>
    <col min="11" max="13" width="9.57421875" style="5" customWidth="1"/>
    <col min="14" max="14" width="10.00390625" style="28" customWidth="1"/>
    <col min="15" max="16" width="10.57421875" style="5" hidden="1" customWidth="1"/>
    <col min="17" max="19" width="9.8515625" style="5" hidden="1" customWidth="1"/>
    <col min="20" max="23" width="8.57421875" style="5" hidden="1" customWidth="1"/>
    <col min="24" max="25" width="8.7109375" style="5" hidden="1" customWidth="1"/>
    <col min="26" max="27" width="8.8515625" style="5" hidden="1" customWidth="1"/>
    <col min="28" max="31" width="9.140625" style="5" customWidth="1"/>
    <col min="32" max="32" width="9.8515625" style="5" customWidth="1"/>
    <col min="33" max="33" width="8.00390625" style="5" customWidth="1"/>
    <col min="34" max="34" width="7.57421875" style="5" customWidth="1"/>
    <col min="35" max="36" width="9.140625" style="5" customWidth="1"/>
    <col min="37" max="37" width="7.140625" style="5" customWidth="1"/>
    <col min="38" max="42" width="9.140625" style="5" customWidth="1"/>
    <col min="43" max="52" width="9.140625" style="1" customWidth="1"/>
    <col min="53" max="53" width="9.140625" style="5" customWidth="1"/>
    <col min="54" max="54" width="20.7109375" style="5" customWidth="1"/>
    <col min="55" max="16384" width="9.140625" style="5" customWidth="1"/>
  </cols>
  <sheetData>
    <row r="1" spans="3:36" s="1" customFormat="1" ht="15.75">
      <c r="C1" s="62" t="s">
        <v>171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2"/>
      <c r="AJ1" s="2"/>
    </row>
    <row r="2" spans="3:36" s="1" customFormat="1" ht="15.75">
      <c r="C2" s="62" t="s">
        <v>172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2"/>
      <c r="AJ2" s="2"/>
    </row>
    <row r="3" spans="3:36" s="1" customFormat="1" ht="15.75">
      <c r="C3" s="62" t="s">
        <v>173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2"/>
      <c r="AJ3" s="2"/>
    </row>
    <row r="4" spans="3:36" s="1" customFormat="1" ht="15.75">
      <c r="C4" s="62" t="s">
        <v>174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2"/>
      <c r="AJ4" s="2"/>
    </row>
    <row r="5" spans="3:36" s="1" customFormat="1" ht="15.75">
      <c r="C5" s="62" t="s">
        <v>175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2"/>
      <c r="AJ5" s="2"/>
    </row>
    <row r="6" spans="3:36" s="1" customFormat="1" ht="30" customHeight="1">
      <c r="C6" s="63" t="s">
        <v>250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2"/>
      <c r="AJ6" s="2"/>
    </row>
    <row r="7" spans="3:36" s="1" customFormat="1" ht="20.25">
      <c r="C7" s="64" t="s">
        <v>182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2"/>
      <c r="AJ7" s="2"/>
    </row>
    <row r="8" spans="1:36" s="1" customFormat="1" ht="16.5" thickBot="1">
      <c r="A8" s="3"/>
      <c r="B8" s="3"/>
      <c r="C8" s="65" t="s">
        <v>177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4"/>
      <c r="AJ8" s="4"/>
    </row>
    <row r="9" spans="1:42" ht="31.5" customHeight="1">
      <c r="A9" s="66" t="s">
        <v>1</v>
      </c>
      <c r="B9" s="66" t="s">
        <v>2</v>
      </c>
      <c r="C9" s="68" t="s">
        <v>3</v>
      </c>
      <c r="D9" s="68" t="s">
        <v>4</v>
      </c>
      <c r="E9" s="68" t="s">
        <v>5</v>
      </c>
      <c r="F9" s="68" t="s">
        <v>6</v>
      </c>
      <c r="G9" s="70" t="s">
        <v>7</v>
      </c>
      <c r="H9" s="68" t="s">
        <v>8</v>
      </c>
      <c r="I9" s="68" t="s">
        <v>9</v>
      </c>
      <c r="J9" s="68" t="s">
        <v>10</v>
      </c>
      <c r="K9" s="68" t="s">
        <v>11</v>
      </c>
      <c r="L9" s="68" t="s">
        <v>12</v>
      </c>
      <c r="M9" s="68" t="s">
        <v>13</v>
      </c>
      <c r="N9" s="72" t="s">
        <v>14</v>
      </c>
      <c r="O9" s="68" t="s">
        <v>15</v>
      </c>
      <c r="P9" s="74" t="s">
        <v>16</v>
      </c>
      <c r="Q9" s="74" t="s">
        <v>17</v>
      </c>
      <c r="R9" s="68" t="s">
        <v>18</v>
      </c>
      <c r="S9" s="68" t="s">
        <v>19</v>
      </c>
      <c r="T9" s="76" t="s">
        <v>183</v>
      </c>
      <c r="U9" s="77"/>
      <c r="V9" s="76" t="s">
        <v>184</v>
      </c>
      <c r="W9" s="77"/>
      <c r="X9" s="76" t="s">
        <v>185</v>
      </c>
      <c r="Y9" s="77"/>
      <c r="Z9" s="76" t="s">
        <v>186</v>
      </c>
      <c r="AA9" s="77"/>
      <c r="AB9" s="76" t="s">
        <v>187</v>
      </c>
      <c r="AC9" s="77"/>
      <c r="AD9" s="76" t="s">
        <v>188</v>
      </c>
      <c r="AE9" s="77"/>
      <c r="AF9" s="80" t="s">
        <v>26</v>
      </c>
      <c r="AG9" s="78" t="s">
        <v>15</v>
      </c>
      <c r="AH9" s="72" t="s">
        <v>27</v>
      </c>
      <c r="AI9" s="72" t="s">
        <v>28</v>
      </c>
      <c r="AJ9" s="72" t="s">
        <v>27</v>
      </c>
      <c r="AM9" s="5">
        <v>1</v>
      </c>
      <c r="AN9" s="5">
        <v>2</v>
      </c>
      <c r="AO9" s="5">
        <v>3</v>
      </c>
      <c r="AP9" s="5">
        <v>4</v>
      </c>
    </row>
    <row r="10" spans="1:48" ht="16.5" thickBot="1">
      <c r="A10" s="67"/>
      <c r="B10" s="67"/>
      <c r="C10" s="69"/>
      <c r="D10" s="69"/>
      <c r="E10" s="69"/>
      <c r="F10" s="69"/>
      <c r="G10" s="71"/>
      <c r="H10" s="69"/>
      <c r="I10" s="69"/>
      <c r="J10" s="69"/>
      <c r="K10" s="69"/>
      <c r="L10" s="69"/>
      <c r="M10" s="69"/>
      <c r="N10" s="73"/>
      <c r="O10" s="69"/>
      <c r="P10" s="75"/>
      <c r="Q10" s="75"/>
      <c r="R10" s="69"/>
      <c r="S10" s="69"/>
      <c r="T10" s="6" t="s">
        <v>16</v>
      </c>
      <c r="U10" s="6" t="s">
        <v>17</v>
      </c>
      <c r="V10" s="6" t="s">
        <v>16</v>
      </c>
      <c r="W10" s="6" t="s">
        <v>17</v>
      </c>
      <c r="X10" s="6" t="s">
        <v>16</v>
      </c>
      <c r="Y10" s="6" t="s">
        <v>17</v>
      </c>
      <c r="Z10" s="6" t="s">
        <v>16</v>
      </c>
      <c r="AA10" s="6" t="s">
        <v>17</v>
      </c>
      <c r="AB10" s="6" t="s">
        <v>16</v>
      </c>
      <c r="AC10" s="6" t="s">
        <v>17</v>
      </c>
      <c r="AD10" s="6" t="s">
        <v>16</v>
      </c>
      <c r="AE10" s="6" t="s">
        <v>17</v>
      </c>
      <c r="AF10" s="81"/>
      <c r="AG10" s="79"/>
      <c r="AH10" s="73"/>
      <c r="AI10" s="73"/>
      <c r="AJ10" s="73"/>
      <c r="AM10" s="1" t="s">
        <v>29</v>
      </c>
      <c r="AN10" s="1" t="s">
        <v>30</v>
      </c>
      <c r="AO10" s="1" t="s">
        <v>31</v>
      </c>
      <c r="AP10" s="1" t="s">
        <v>32</v>
      </c>
      <c r="AQ10" s="1" t="s">
        <v>33</v>
      </c>
      <c r="AR10" s="1" t="s">
        <v>34</v>
      </c>
      <c r="AS10" s="1" t="s">
        <v>35</v>
      </c>
      <c r="AT10" s="1" t="s">
        <v>36</v>
      </c>
      <c r="AU10" s="1" t="s">
        <v>37</v>
      </c>
      <c r="AV10" s="1" t="s">
        <v>38</v>
      </c>
    </row>
    <row r="11" spans="1:54" s="42" customFormat="1" ht="31.5">
      <c r="A11" s="7">
        <v>1</v>
      </c>
      <c r="B11" s="7">
        <v>1</v>
      </c>
      <c r="C11" s="8">
        <v>1</v>
      </c>
      <c r="D11" s="9" t="s">
        <v>189</v>
      </c>
      <c r="E11" s="10" t="s">
        <v>190</v>
      </c>
      <c r="F11" s="11" t="s">
        <v>191</v>
      </c>
      <c r="G11" s="12" t="s">
        <v>55</v>
      </c>
      <c r="H11" s="40" t="s">
        <v>192</v>
      </c>
      <c r="I11" s="41" t="s">
        <v>193</v>
      </c>
      <c r="J11" s="13"/>
      <c r="K11" s="13" t="s">
        <v>130</v>
      </c>
      <c r="L11" s="13" t="s">
        <v>130</v>
      </c>
      <c r="M11" s="13" t="s">
        <v>130</v>
      </c>
      <c r="N11" s="14" t="s">
        <v>130</v>
      </c>
      <c r="O11" s="15">
        <v>5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>
        <v>6</v>
      </c>
      <c r="AC11" s="16">
        <v>2</v>
      </c>
      <c r="AD11" s="16">
        <v>6</v>
      </c>
      <c r="AE11" s="16">
        <v>1</v>
      </c>
      <c r="AF11" s="16">
        <v>3</v>
      </c>
      <c r="AG11" s="17">
        <v>1</v>
      </c>
      <c r="AH11" s="18">
        <v>60</v>
      </c>
      <c r="AI11" s="17"/>
      <c r="AJ11" s="17"/>
      <c r="AK11" s="19"/>
      <c r="AL11" s="19"/>
      <c r="AM11" s="19">
        <v>0</v>
      </c>
      <c r="AN11" s="19">
        <v>0</v>
      </c>
      <c r="AO11" s="19">
        <v>0</v>
      </c>
      <c r="AP11" s="19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2</v>
      </c>
      <c r="AV11" s="20">
        <v>1</v>
      </c>
      <c r="AW11" s="21">
        <v>1</v>
      </c>
      <c r="AX11" s="21" t="s">
        <v>189</v>
      </c>
      <c r="AY11" s="21"/>
      <c r="AZ11" s="21"/>
      <c r="BA11" s="19"/>
      <c r="BB11" s="19"/>
    </row>
    <row r="12" spans="1:52" s="42" customFormat="1" ht="31.5">
      <c r="A12" s="7">
        <v>12</v>
      </c>
      <c r="B12" s="7">
        <v>3</v>
      </c>
      <c r="C12" s="8">
        <v>12</v>
      </c>
      <c r="D12" s="9" t="s">
        <v>194</v>
      </c>
      <c r="E12" s="10" t="s">
        <v>68</v>
      </c>
      <c r="F12" s="11" t="s">
        <v>195</v>
      </c>
      <c r="G12" s="12" t="s">
        <v>196</v>
      </c>
      <c r="H12" s="9" t="s">
        <v>71</v>
      </c>
      <c r="I12" s="12" t="s">
        <v>72</v>
      </c>
      <c r="J12" s="13"/>
      <c r="K12" s="13" t="s">
        <v>197</v>
      </c>
      <c r="L12" s="13" t="s">
        <v>198</v>
      </c>
      <c r="M12" s="13" t="s">
        <v>199</v>
      </c>
      <c r="N12" s="14" t="s">
        <v>199</v>
      </c>
      <c r="O12" s="15">
        <v>1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>
        <v>6</v>
      </c>
      <c r="AC12" s="16">
        <v>1</v>
      </c>
      <c r="AD12" s="16">
        <v>6</v>
      </c>
      <c r="AE12" s="16">
        <v>2</v>
      </c>
      <c r="AF12" s="16">
        <v>3</v>
      </c>
      <c r="AG12" s="17">
        <v>2</v>
      </c>
      <c r="AH12" s="18">
        <v>43</v>
      </c>
      <c r="AI12" s="17"/>
      <c r="AJ12" s="17"/>
      <c r="AK12" s="19"/>
      <c r="AL12" s="19"/>
      <c r="AM12" s="19">
        <v>0</v>
      </c>
      <c r="AN12" s="19">
        <v>0</v>
      </c>
      <c r="AO12" s="19">
        <v>0</v>
      </c>
      <c r="AP12" s="19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1</v>
      </c>
      <c r="AV12" s="20">
        <v>2</v>
      </c>
      <c r="AW12" s="21">
        <v>12</v>
      </c>
      <c r="AX12" s="21" t="s">
        <v>194</v>
      </c>
      <c r="AY12" s="21"/>
      <c r="AZ12" s="21"/>
    </row>
    <row r="13" spans="1:52" s="42" customFormat="1" ht="31.5">
      <c r="A13" s="7">
        <v>51</v>
      </c>
      <c r="B13" s="7">
        <v>5</v>
      </c>
      <c r="C13" s="8">
        <v>51</v>
      </c>
      <c r="D13" s="9" t="s">
        <v>200</v>
      </c>
      <c r="E13" s="10" t="s">
        <v>40</v>
      </c>
      <c r="F13" s="11" t="s">
        <v>201</v>
      </c>
      <c r="G13" s="12" t="s">
        <v>42</v>
      </c>
      <c r="H13" s="9" t="s">
        <v>43</v>
      </c>
      <c r="I13" s="12" t="s">
        <v>44</v>
      </c>
      <c r="J13" s="13"/>
      <c r="K13" s="13" t="s">
        <v>202</v>
      </c>
      <c r="L13" s="13" t="s">
        <v>203</v>
      </c>
      <c r="M13" s="13" t="s">
        <v>204</v>
      </c>
      <c r="N13" s="14" t="s">
        <v>204</v>
      </c>
      <c r="O13" s="15">
        <v>2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>
        <v>6</v>
      </c>
      <c r="AC13" s="16">
        <v>4</v>
      </c>
      <c r="AD13" s="16">
        <v>6</v>
      </c>
      <c r="AE13" s="16">
        <v>4</v>
      </c>
      <c r="AF13" s="16">
        <v>8</v>
      </c>
      <c r="AG13" s="17">
        <v>3</v>
      </c>
      <c r="AH13" s="18">
        <v>30</v>
      </c>
      <c r="AI13" s="17"/>
      <c r="AJ13" s="17"/>
      <c r="AK13" s="19"/>
      <c r="AL13" s="19"/>
      <c r="AM13" s="19">
        <v>0</v>
      </c>
      <c r="AN13" s="19">
        <v>0</v>
      </c>
      <c r="AO13" s="19">
        <v>0</v>
      </c>
      <c r="AP13" s="19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4</v>
      </c>
      <c r="AV13" s="20">
        <v>4</v>
      </c>
      <c r="AW13" s="21">
        <v>51</v>
      </c>
      <c r="AX13" s="21" t="s">
        <v>200</v>
      </c>
      <c r="AY13" s="21"/>
      <c r="AZ13" s="21"/>
    </row>
    <row r="14" spans="1:54" s="19" customFormat="1" ht="31.5">
      <c r="A14" s="7">
        <v>55</v>
      </c>
      <c r="B14" s="7">
        <v>6</v>
      </c>
      <c r="C14" s="8">
        <v>55</v>
      </c>
      <c r="D14" s="9" t="s">
        <v>205</v>
      </c>
      <c r="E14" s="10" t="s">
        <v>206</v>
      </c>
      <c r="F14" s="11" t="s">
        <v>207</v>
      </c>
      <c r="G14" s="12" t="s">
        <v>42</v>
      </c>
      <c r="H14" s="9" t="s">
        <v>78</v>
      </c>
      <c r="I14" s="12" t="s">
        <v>79</v>
      </c>
      <c r="J14" s="13"/>
      <c r="K14" s="13" t="s">
        <v>208</v>
      </c>
      <c r="L14" s="13" t="s">
        <v>209</v>
      </c>
      <c r="M14" s="13" t="s">
        <v>130</v>
      </c>
      <c r="N14" s="14" t="s">
        <v>209</v>
      </c>
      <c r="O14" s="15">
        <v>3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>
        <v>2</v>
      </c>
      <c r="AC14" s="16">
        <v>6</v>
      </c>
      <c r="AD14" s="16">
        <v>6</v>
      </c>
      <c r="AE14" s="16">
        <v>3</v>
      </c>
      <c r="AF14" s="16">
        <v>9</v>
      </c>
      <c r="AG14" s="17">
        <v>4</v>
      </c>
      <c r="AH14" s="18">
        <v>19</v>
      </c>
      <c r="AI14" s="17"/>
      <c r="AJ14" s="17"/>
      <c r="AM14" s="19">
        <v>0</v>
      </c>
      <c r="AN14" s="19">
        <v>0</v>
      </c>
      <c r="AO14" s="19">
        <v>0</v>
      </c>
      <c r="AP14" s="19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6</v>
      </c>
      <c r="AV14" s="20">
        <v>3</v>
      </c>
      <c r="AW14" s="21">
        <v>55</v>
      </c>
      <c r="AX14" s="21" t="s">
        <v>205</v>
      </c>
      <c r="AY14" s="21"/>
      <c r="AZ14" s="21"/>
      <c r="BA14" s="42"/>
      <c r="BB14" s="42"/>
    </row>
    <row r="15" spans="1:52" s="19" customFormat="1" ht="31.5">
      <c r="A15" s="7">
        <v>35</v>
      </c>
      <c r="B15" s="7">
        <v>4</v>
      </c>
      <c r="C15" s="8">
        <v>35</v>
      </c>
      <c r="D15" s="9" t="s">
        <v>210</v>
      </c>
      <c r="E15" s="10" t="s">
        <v>211</v>
      </c>
      <c r="F15" s="11" t="s">
        <v>212</v>
      </c>
      <c r="G15" s="12" t="s">
        <v>70</v>
      </c>
      <c r="H15" s="9" t="s">
        <v>43</v>
      </c>
      <c r="I15" s="12" t="s">
        <v>44</v>
      </c>
      <c r="J15" s="13"/>
      <c r="K15" s="13" t="s">
        <v>130</v>
      </c>
      <c r="L15" s="13" t="s">
        <v>130</v>
      </c>
      <c r="M15" s="13" t="s">
        <v>130</v>
      </c>
      <c r="N15" s="14" t="s">
        <v>130</v>
      </c>
      <c r="O15" s="15">
        <v>6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>
        <v>6</v>
      </c>
      <c r="AC15" s="16">
        <v>3</v>
      </c>
      <c r="AD15" s="16">
        <v>5</v>
      </c>
      <c r="AE15" s="16">
        <v>6</v>
      </c>
      <c r="AF15" s="16">
        <v>9</v>
      </c>
      <c r="AG15" s="17">
        <v>5</v>
      </c>
      <c r="AH15" s="18">
        <v>10</v>
      </c>
      <c r="AI15" s="17"/>
      <c r="AJ15" s="17"/>
      <c r="AM15" s="19">
        <v>0</v>
      </c>
      <c r="AN15" s="19">
        <v>0</v>
      </c>
      <c r="AO15" s="19">
        <v>0</v>
      </c>
      <c r="AP15" s="19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3</v>
      </c>
      <c r="AV15" s="20">
        <v>6</v>
      </c>
      <c r="AW15" s="21">
        <v>35</v>
      </c>
      <c r="AX15" s="21" t="s">
        <v>210</v>
      </c>
      <c r="AY15" s="21"/>
      <c r="AZ15" s="21"/>
    </row>
    <row r="16" spans="1:52" s="19" customFormat="1" ht="31.5">
      <c r="A16" s="7">
        <v>6</v>
      </c>
      <c r="B16" s="7">
        <v>2</v>
      </c>
      <c r="C16" s="8">
        <v>6</v>
      </c>
      <c r="D16" s="9" t="s">
        <v>213</v>
      </c>
      <c r="E16" s="10" t="s">
        <v>190</v>
      </c>
      <c r="F16" s="11" t="s">
        <v>214</v>
      </c>
      <c r="G16" s="12" t="s">
        <v>70</v>
      </c>
      <c r="H16" s="40" t="s">
        <v>192</v>
      </c>
      <c r="I16" s="41" t="s">
        <v>193</v>
      </c>
      <c r="J16" s="13"/>
      <c r="K16" s="13" t="s">
        <v>215</v>
      </c>
      <c r="L16" s="13" t="s">
        <v>130</v>
      </c>
      <c r="M16" s="13" t="s">
        <v>130</v>
      </c>
      <c r="N16" s="14" t="s">
        <v>215</v>
      </c>
      <c r="O16" s="15">
        <v>4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>
        <v>5</v>
      </c>
      <c r="AC16" s="16">
        <v>5</v>
      </c>
      <c r="AD16" s="16">
        <v>6</v>
      </c>
      <c r="AE16" s="16">
        <v>5</v>
      </c>
      <c r="AF16" s="16">
        <v>10</v>
      </c>
      <c r="AG16" s="17">
        <v>6</v>
      </c>
      <c r="AH16" s="18">
        <v>1</v>
      </c>
      <c r="AI16" s="17"/>
      <c r="AJ16" s="17"/>
      <c r="AM16" s="19">
        <v>0</v>
      </c>
      <c r="AN16" s="19">
        <v>0</v>
      </c>
      <c r="AO16" s="19">
        <v>0</v>
      </c>
      <c r="AP16" s="19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5</v>
      </c>
      <c r="AV16" s="20">
        <v>5</v>
      </c>
      <c r="AW16" s="21">
        <v>6</v>
      </c>
      <c r="AX16" s="21" t="s">
        <v>213</v>
      </c>
      <c r="AY16" s="21"/>
      <c r="AZ16" s="21"/>
    </row>
    <row r="17" spans="1:52" s="42" customFormat="1" ht="31.5" hidden="1">
      <c r="A17" s="43"/>
      <c r="B17" s="43" t="s">
        <v>167</v>
      </c>
      <c r="C17" s="44">
        <v>4</v>
      </c>
      <c r="D17" s="45" t="s">
        <v>216</v>
      </c>
      <c r="E17" s="46" t="s">
        <v>68</v>
      </c>
      <c r="F17" s="47" t="s">
        <v>217</v>
      </c>
      <c r="G17" s="48" t="s">
        <v>70</v>
      </c>
      <c r="H17" s="45" t="s">
        <v>218</v>
      </c>
      <c r="I17" s="48" t="s">
        <v>219</v>
      </c>
      <c r="J17" s="49"/>
      <c r="K17" s="49"/>
      <c r="L17" s="49"/>
      <c r="M17" s="49"/>
      <c r="N17" s="50"/>
      <c r="O17" s="51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3"/>
      <c r="AH17" s="54">
        <v>0</v>
      </c>
      <c r="AI17" s="53"/>
      <c r="AJ17" s="53"/>
      <c r="AM17" s="42">
        <v>0</v>
      </c>
      <c r="AN17" s="42">
        <v>0</v>
      </c>
      <c r="AO17" s="42">
        <v>0</v>
      </c>
      <c r="AP17" s="42">
        <v>0</v>
      </c>
      <c r="AQ17" s="55">
        <v>0</v>
      </c>
      <c r="AR17" s="55">
        <v>0</v>
      </c>
      <c r="AS17" s="55">
        <v>0</v>
      </c>
      <c r="AT17" s="55">
        <v>0</v>
      </c>
      <c r="AU17" s="55">
        <v>0</v>
      </c>
      <c r="AV17" s="55">
        <v>0</v>
      </c>
      <c r="AW17" s="56">
        <v>4</v>
      </c>
      <c r="AX17" s="56" t="s">
        <v>216</v>
      </c>
      <c r="AY17" s="56"/>
      <c r="AZ17" s="56"/>
    </row>
    <row r="18" spans="1:52" s="42" customFormat="1" ht="31.5" hidden="1">
      <c r="A18" s="43"/>
      <c r="B18" s="43" t="s">
        <v>167</v>
      </c>
      <c r="C18" s="44">
        <v>11</v>
      </c>
      <c r="D18" s="45" t="s">
        <v>220</v>
      </c>
      <c r="E18" s="46" t="s">
        <v>68</v>
      </c>
      <c r="F18" s="47" t="s">
        <v>221</v>
      </c>
      <c r="G18" s="48" t="s">
        <v>55</v>
      </c>
      <c r="H18" s="45" t="s">
        <v>222</v>
      </c>
      <c r="I18" s="48" t="s">
        <v>223</v>
      </c>
      <c r="J18" s="49"/>
      <c r="K18" s="49"/>
      <c r="L18" s="49"/>
      <c r="M18" s="49"/>
      <c r="N18" s="50"/>
      <c r="O18" s="51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3"/>
      <c r="AH18" s="54">
        <v>0</v>
      </c>
      <c r="AI18" s="53"/>
      <c r="AJ18" s="53"/>
      <c r="AM18" s="42">
        <v>0</v>
      </c>
      <c r="AN18" s="42">
        <v>0</v>
      </c>
      <c r="AO18" s="42">
        <v>0</v>
      </c>
      <c r="AP18" s="42">
        <v>0</v>
      </c>
      <c r="AQ18" s="55">
        <v>0</v>
      </c>
      <c r="AR18" s="55">
        <v>0</v>
      </c>
      <c r="AS18" s="55">
        <v>0</v>
      </c>
      <c r="AT18" s="55">
        <v>0</v>
      </c>
      <c r="AU18" s="55">
        <v>0</v>
      </c>
      <c r="AV18" s="55">
        <v>0</v>
      </c>
      <c r="AW18" s="56">
        <v>11</v>
      </c>
      <c r="AX18" s="56" t="s">
        <v>220</v>
      </c>
      <c r="AY18" s="56"/>
      <c r="AZ18" s="56"/>
    </row>
    <row r="19" spans="1:52" s="42" customFormat="1" ht="31.5" hidden="1">
      <c r="A19" s="43"/>
      <c r="B19" s="43" t="s">
        <v>167</v>
      </c>
      <c r="C19" s="44">
        <v>14</v>
      </c>
      <c r="D19" s="45" t="s">
        <v>224</v>
      </c>
      <c r="E19" s="46" t="s">
        <v>68</v>
      </c>
      <c r="F19" s="47" t="s">
        <v>225</v>
      </c>
      <c r="G19" s="48" t="s">
        <v>70</v>
      </c>
      <c r="H19" s="45" t="s">
        <v>71</v>
      </c>
      <c r="I19" s="48" t="s">
        <v>226</v>
      </c>
      <c r="J19" s="49"/>
      <c r="K19" s="49"/>
      <c r="L19" s="49"/>
      <c r="M19" s="49"/>
      <c r="N19" s="50"/>
      <c r="O19" s="51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3"/>
      <c r="AH19" s="54">
        <v>0</v>
      </c>
      <c r="AI19" s="53"/>
      <c r="AJ19" s="53"/>
      <c r="AM19" s="42">
        <v>0</v>
      </c>
      <c r="AN19" s="42">
        <v>0</v>
      </c>
      <c r="AO19" s="42">
        <v>0</v>
      </c>
      <c r="AP19" s="42">
        <v>0</v>
      </c>
      <c r="AQ19" s="55">
        <v>0</v>
      </c>
      <c r="AR19" s="55">
        <v>0</v>
      </c>
      <c r="AS19" s="55">
        <v>0</v>
      </c>
      <c r="AT19" s="55">
        <v>0</v>
      </c>
      <c r="AU19" s="55">
        <v>0</v>
      </c>
      <c r="AV19" s="55">
        <v>0</v>
      </c>
      <c r="AW19" s="56">
        <v>14</v>
      </c>
      <c r="AX19" s="56" t="s">
        <v>224</v>
      </c>
      <c r="AY19" s="56"/>
      <c r="AZ19" s="56"/>
    </row>
    <row r="20" spans="1:52" s="19" customFormat="1" ht="15.75" hidden="1">
      <c r="A20" s="43"/>
      <c r="B20" s="43" t="s">
        <v>167</v>
      </c>
      <c r="C20" s="44">
        <v>18</v>
      </c>
      <c r="D20" s="45" t="s">
        <v>227</v>
      </c>
      <c r="E20" s="46" t="s">
        <v>138</v>
      </c>
      <c r="F20" s="47" t="s">
        <v>228</v>
      </c>
      <c r="G20" s="48" t="s">
        <v>70</v>
      </c>
      <c r="H20" s="45" t="s">
        <v>229</v>
      </c>
      <c r="I20" s="48" t="s">
        <v>230</v>
      </c>
      <c r="J20" s="49"/>
      <c r="K20" s="49"/>
      <c r="L20" s="49"/>
      <c r="M20" s="49"/>
      <c r="N20" s="50"/>
      <c r="O20" s="51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3"/>
      <c r="AH20" s="54">
        <v>0</v>
      </c>
      <c r="AI20" s="53"/>
      <c r="AJ20" s="53"/>
      <c r="AK20" s="42"/>
      <c r="AL20" s="42"/>
      <c r="AM20" s="42">
        <v>0</v>
      </c>
      <c r="AN20" s="42">
        <v>0</v>
      </c>
      <c r="AO20" s="42">
        <v>0</v>
      </c>
      <c r="AP20" s="42">
        <v>0</v>
      </c>
      <c r="AQ20" s="55">
        <v>0</v>
      </c>
      <c r="AR20" s="55">
        <v>0</v>
      </c>
      <c r="AS20" s="55">
        <v>0</v>
      </c>
      <c r="AT20" s="55">
        <v>0</v>
      </c>
      <c r="AU20" s="55">
        <v>0</v>
      </c>
      <c r="AV20" s="55">
        <v>0</v>
      </c>
      <c r="AW20" s="56">
        <v>18</v>
      </c>
      <c r="AX20" s="56" t="s">
        <v>227</v>
      </c>
      <c r="AY20" s="56"/>
      <c r="AZ20" s="56"/>
    </row>
    <row r="21" spans="1:52" s="42" customFormat="1" ht="31.5" hidden="1">
      <c r="A21" s="43"/>
      <c r="B21" s="43" t="s">
        <v>167</v>
      </c>
      <c r="C21" s="44">
        <v>21</v>
      </c>
      <c r="D21" s="45" t="s">
        <v>231</v>
      </c>
      <c r="E21" s="46" t="s">
        <v>68</v>
      </c>
      <c r="F21" s="47" t="s">
        <v>232</v>
      </c>
      <c r="G21" s="48" t="s">
        <v>70</v>
      </c>
      <c r="H21" s="45" t="s">
        <v>192</v>
      </c>
      <c r="I21" s="48" t="s">
        <v>233</v>
      </c>
      <c r="J21" s="49"/>
      <c r="K21" s="49"/>
      <c r="L21" s="49"/>
      <c r="M21" s="49"/>
      <c r="N21" s="50"/>
      <c r="O21" s="51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3"/>
      <c r="AH21" s="54">
        <v>0</v>
      </c>
      <c r="AI21" s="53"/>
      <c r="AJ21" s="53"/>
      <c r="AM21" s="42">
        <v>0</v>
      </c>
      <c r="AN21" s="42">
        <v>0</v>
      </c>
      <c r="AO21" s="42">
        <v>0</v>
      </c>
      <c r="AP21" s="42">
        <v>0</v>
      </c>
      <c r="AQ21" s="55">
        <v>0</v>
      </c>
      <c r="AR21" s="55">
        <v>0</v>
      </c>
      <c r="AS21" s="55">
        <v>0</v>
      </c>
      <c r="AT21" s="55">
        <v>0</v>
      </c>
      <c r="AU21" s="55">
        <v>0</v>
      </c>
      <c r="AV21" s="55">
        <v>0</v>
      </c>
      <c r="AW21" s="56">
        <v>21</v>
      </c>
      <c r="AX21" s="56" t="s">
        <v>231</v>
      </c>
      <c r="AY21" s="56"/>
      <c r="AZ21" s="56"/>
    </row>
    <row r="22" spans="1:52" s="19" customFormat="1" ht="31.5" hidden="1">
      <c r="A22" s="43"/>
      <c r="B22" s="43" t="s">
        <v>167</v>
      </c>
      <c r="C22" s="44">
        <v>32</v>
      </c>
      <c r="D22" s="45" t="s">
        <v>234</v>
      </c>
      <c r="E22" s="46" t="s">
        <v>68</v>
      </c>
      <c r="F22" s="47" t="s">
        <v>235</v>
      </c>
      <c r="G22" s="48" t="s">
        <v>70</v>
      </c>
      <c r="H22" s="45" t="s">
        <v>236</v>
      </c>
      <c r="I22" s="48" t="s">
        <v>237</v>
      </c>
      <c r="J22" s="49"/>
      <c r="K22" s="49"/>
      <c r="L22" s="49"/>
      <c r="M22" s="49"/>
      <c r="N22" s="50"/>
      <c r="O22" s="51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3"/>
      <c r="AH22" s="54">
        <v>0</v>
      </c>
      <c r="AI22" s="53"/>
      <c r="AJ22" s="53"/>
      <c r="AK22" s="42"/>
      <c r="AL22" s="42"/>
      <c r="AM22" s="42">
        <v>0</v>
      </c>
      <c r="AN22" s="42">
        <v>0</v>
      </c>
      <c r="AO22" s="42">
        <v>0</v>
      </c>
      <c r="AP22" s="42">
        <v>0</v>
      </c>
      <c r="AQ22" s="55">
        <v>0</v>
      </c>
      <c r="AR22" s="55">
        <v>0</v>
      </c>
      <c r="AS22" s="55">
        <v>0</v>
      </c>
      <c r="AT22" s="55">
        <v>0</v>
      </c>
      <c r="AU22" s="55">
        <v>0</v>
      </c>
      <c r="AV22" s="55">
        <v>0</v>
      </c>
      <c r="AW22" s="56">
        <v>32</v>
      </c>
      <c r="AX22" s="56" t="s">
        <v>234</v>
      </c>
      <c r="AY22" s="56"/>
      <c r="AZ22" s="56"/>
    </row>
    <row r="23" spans="1:52" s="42" customFormat="1" ht="31.5" hidden="1">
      <c r="A23" s="43"/>
      <c r="B23" s="43" t="s">
        <v>167</v>
      </c>
      <c r="C23" s="44">
        <v>37</v>
      </c>
      <c r="D23" s="45" t="s">
        <v>238</v>
      </c>
      <c r="E23" s="46" t="s">
        <v>68</v>
      </c>
      <c r="F23" s="47" t="s">
        <v>239</v>
      </c>
      <c r="G23" s="48" t="s">
        <v>70</v>
      </c>
      <c r="H23" s="45" t="s">
        <v>71</v>
      </c>
      <c r="I23" s="48" t="s">
        <v>226</v>
      </c>
      <c r="J23" s="49"/>
      <c r="K23" s="49"/>
      <c r="L23" s="49"/>
      <c r="M23" s="49"/>
      <c r="N23" s="50"/>
      <c r="O23" s="51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3"/>
      <c r="AH23" s="54">
        <v>0</v>
      </c>
      <c r="AI23" s="53"/>
      <c r="AJ23" s="53"/>
      <c r="AM23" s="42">
        <v>0</v>
      </c>
      <c r="AN23" s="42">
        <v>0</v>
      </c>
      <c r="AO23" s="42">
        <v>0</v>
      </c>
      <c r="AP23" s="42">
        <v>0</v>
      </c>
      <c r="AQ23" s="55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6">
        <v>37</v>
      </c>
      <c r="AX23" s="56" t="s">
        <v>238</v>
      </c>
      <c r="AY23" s="56"/>
      <c r="AZ23" s="56"/>
    </row>
    <row r="24" spans="1:52" s="19" customFormat="1" ht="31.5" hidden="1">
      <c r="A24" s="43"/>
      <c r="B24" s="43" t="s">
        <v>167</v>
      </c>
      <c r="C24" s="44">
        <v>54</v>
      </c>
      <c r="D24" s="45" t="s">
        <v>240</v>
      </c>
      <c r="E24" s="46" t="s">
        <v>68</v>
      </c>
      <c r="F24" s="47" t="s">
        <v>241</v>
      </c>
      <c r="G24" s="48" t="s">
        <v>42</v>
      </c>
      <c r="H24" s="45" t="s">
        <v>71</v>
      </c>
      <c r="I24" s="48" t="s">
        <v>226</v>
      </c>
      <c r="J24" s="49"/>
      <c r="K24" s="49"/>
      <c r="L24" s="49"/>
      <c r="M24" s="49"/>
      <c r="N24" s="50"/>
      <c r="O24" s="51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3"/>
      <c r="AH24" s="54">
        <v>0</v>
      </c>
      <c r="AI24" s="53"/>
      <c r="AJ24" s="53"/>
      <c r="AK24" s="42"/>
      <c r="AL24" s="42"/>
      <c r="AM24" s="42">
        <v>0</v>
      </c>
      <c r="AN24" s="42">
        <v>0</v>
      </c>
      <c r="AO24" s="42">
        <v>0</v>
      </c>
      <c r="AP24" s="42">
        <v>0</v>
      </c>
      <c r="AQ24" s="55">
        <v>0</v>
      </c>
      <c r="AR24" s="55">
        <v>0</v>
      </c>
      <c r="AS24" s="55">
        <v>0</v>
      </c>
      <c r="AT24" s="55">
        <v>0</v>
      </c>
      <c r="AU24" s="55">
        <v>0</v>
      </c>
      <c r="AV24" s="55">
        <v>0</v>
      </c>
      <c r="AW24" s="56">
        <v>54</v>
      </c>
      <c r="AX24" s="56" t="s">
        <v>240</v>
      </c>
      <c r="AY24" s="56"/>
      <c r="AZ24" s="56"/>
    </row>
    <row r="25" spans="1:52" s="42" customFormat="1" ht="31.5" hidden="1">
      <c r="A25" s="43"/>
      <c r="B25" s="43" t="s">
        <v>167</v>
      </c>
      <c r="C25" s="44">
        <v>57</v>
      </c>
      <c r="D25" s="45" t="s">
        <v>242</v>
      </c>
      <c r="E25" s="46" t="s">
        <v>68</v>
      </c>
      <c r="F25" s="47" t="s">
        <v>243</v>
      </c>
      <c r="G25" s="48" t="s">
        <v>70</v>
      </c>
      <c r="H25" s="45" t="s">
        <v>244</v>
      </c>
      <c r="I25" s="48" t="s">
        <v>233</v>
      </c>
      <c r="J25" s="49"/>
      <c r="K25" s="49"/>
      <c r="L25" s="49"/>
      <c r="M25" s="49"/>
      <c r="N25" s="50"/>
      <c r="O25" s="51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3"/>
      <c r="AH25" s="54">
        <v>0</v>
      </c>
      <c r="AI25" s="53"/>
      <c r="AJ25" s="53"/>
      <c r="AM25" s="42">
        <v>0</v>
      </c>
      <c r="AN25" s="42">
        <v>0</v>
      </c>
      <c r="AO25" s="42">
        <v>0</v>
      </c>
      <c r="AP25" s="42">
        <v>0</v>
      </c>
      <c r="AQ25" s="55">
        <v>0</v>
      </c>
      <c r="AR25" s="55">
        <v>0</v>
      </c>
      <c r="AS25" s="55">
        <v>0</v>
      </c>
      <c r="AT25" s="55">
        <v>0</v>
      </c>
      <c r="AU25" s="55">
        <v>0</v>
      </c>
      <c r="AV25" s="55">
        <v>0</v>
      </c>
      <c r="AW25" s="56">
        <v>57</v>
      </c>
      <c r="AX25" s="56" t="s">
        <v>242</v>
      </c>
      <c r="AY25" s="56"/>
      <c r="AZ25" s="56"/>
    </row>
    <row r="26" spans="1:52" s="42" customFormat="1" ht="31.5" hidden="1">
      <c r="A26" s="43"/>
      <c r="B26" s="43" t="s">
        <v>167</v>
      </c>
      <c r="C26" s="44">
        <v>94</v>
      </c>
      <c r="D26" s="45" t="s">
        <v>245</v>
      </c>
      <c r="E26" s="46" t="s">
        <v>246</v>
      </c>
      <c r="F26" s="47" t="s">
        <v>247</v>
      </c>
      <c r="G26" s="48" t="s">
        <v>55</v>
      </c>
      <c r="H26" s="45" t="s">
        <v>248</v>
      </c>
      <c r="I26" s="48" t="s">
        <v>249</v>
      </c>
      <c r="J26" s="49"/>
      <c r="K26" s="49"/>
      <c r="L26" s="49"/>
      <c r="M26" s="49"/>
      <c r="N26" s="50"/>
      <c r="O26" s="51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3"/>
      <c r="AH26" s="54">
        <v>0</v>
      </c>
      <c r="AI26" s="53"/>
      <c r="AJ26" s="53"/>
      <c r="AM26" s="42">
        <v>0</v>
      </c>
      <c r="AN26" s="42">
        <v>0</v>
      </c>
      <c r="AO26" s="42">
        <v>0</v>
      </c>
      <c r="AP26" s="42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6">
        <v>94</v>
      </c>
      <c r="AX26" s="56" t="s">
        <v>245</v>
      </c>
      <c r="AY26" s="56"/>
      <c r="AZ26" s="56"/>
    </row>
    <row r="27" spans="1:52" s="19" customFormat="1" ht="15.75" hidden="1">
      <c r="A27" s="7"/>
      <c r="B27" s="7"/>
      <c r="C27" s="8"/>
      <c r="D27" s="9"/>
      <c r="E27" s="23"/>
      <c r="F27" s="11"/>
      <c r="G27" s="12"/>
      <c r="H27" s="9"/>
      <c r="I27" s="12"/>
      <c r="J27" s="13"/>
      <c r="K27" s="13"/>
      <c r="L27" s="13"/>
      <c r="M27" s="13"/>
      <c r="N27" s="14"/>
      <c r="O27" s="1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8">
        <v>0</v>
      </c>
      <c r="AI27" s="17"/>
      <c r="AJ27" s="17"/>
      <c r="AM27" s="19">
        <v>0</v>
      </c>
      <c r="AN27" s="19">
        <v>0</v>
      </c>
      <c r="AO27" s="19">
        <v>0</v>
      </c>
      <c r="AP27" s="19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1">
        <v>0</v>
      </c>
      <c r="AX27" s="21">
        <v>0</v>
      </c>
      <c r="AY27" s="21"/>
      <c r="AZ27" s="21"/>
    </row>
    <row r="28" spans="1:52" s="19" customFormat="1" ht="15.75" hidden="1">
      <c r="A28" s="7"/>
      <c r="B28" s="7"/>
      <c r="C28" s="8"/>
      <c r="D28" s="9"/>
      <c r="E28" s="10"/>
      <c r="F28" s="11"/>
      <c r="G28" s="12"/>
      <c r="H28" s="9"/>
      <c r="I28" s="12"/>
      <c r="J28" s="13"/>
      <c r="K28" s="13"/>
      <c r="L28" s="13"/>
      <c r="M28" s="13"/>
      <c r="N28" s="14"/>
      <c r="O28" s="15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8">
        <v>0</v>
      </c>
      <c r="AI28" s="17"/>
      <c r="AJ28" s="17"/>
      <c r="AM28" s="19">
        <v>0</v>
      </c>
      <c r="AN28" s="19">
        <v>0</v>
      </c>
      <c r="AO28" s="19">
        <v>0</v>
      </c>
      <c r="AP28" s="19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1">
        <v>0</v>
      </c>
      <c r="AX28" s="21">
        <v>0</v>
      </c>
      <c r="AY28" s="21"/>
      <c r="AZ28" s="21"/>
    </row>
    <row r="29" spans="1:52" s="19" customFormat="1" ht="15.75" hidden="1">
      <c r="A29" s="7"/>
      <c r="B29" s="7"/>
      <c r="C29" s="8"/>
      <c r="D29" s="9"/>
      <c r="E29" s="10"/>
      <c r="F29" s="11"/>
      <c r="G29" s="12"/>
      <c r="H29" s="9"/>
      <c r="I29" s="12"/>
      <c r="J29" s="13"/>
      <c r="K29" s="13"/>
      <c r="L29" s="13"/>
      <c r="M29" s="13"/>
      <c r="N29" s="14"/>
      <c r="O29" s="15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8">
        <v>0</v>
      </c>
      <c r="AI29" s="17"/>
      <c r="AJ29" s="17"/>
      <c r="AM29" s="19">
        <v>0</v>
      </c>
      <c r="AN29" s="19">
        <v>0</v>
      </c>
      <c r="AO29" s="19">
        <v>0</v>
      </c>
      <c r="AP29" s="19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1">
        <v>0</v>
      </c>
      <c r="AX29" s="21">
        <v>0</v>
      </c>
      <c r="AY29" s="21"/>
      <c r="AZ29" s="21"/>
    </row>
    <row r="30" spans="1:52" s="19" customFormat="1" ht="15.75" hidden="1">
      <c r="A30" s="7"/>
      <c r="B30" s="7"/>
      <c r="C30" s="8"/>
      <c r="D30" s="9"/>
      <c r="E30" s="10"/>
      <c r="F30" s="11"/>
      <c r="G30" s="12"/>
      <c r="H30" s="9"/>
      <c r="I30" s="12"/>
      <c r="J30" s="13"/>
      <c r="K30" s="13"/>
      <c r="L30" s="13"/>
      <c r="M30" s="13"/>
      <c r="N30" s="14"/>
      <c r="O30" s="1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>
        <v>0</v>
      </c>
      <c r="AI30" s="17"/>
      <c r="AJ30" s="17"/>
      <c r="AM30" s="19">
        <v>0</v>
      </c>
      <c r="AN30" s="19">
        <v>0</v>
      </c>
      <c r="AO30" s="19">
        <v>0</v>
      </c>
      <c r="AP30" s="19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1">
        <v>0</v>
      </c>
      <c r="AX30" s="21">
        <v>0</v>
      </c>
      <c r="AY30" s="21"/>
      <c r="AZ30" s="21"/>
    </row>
    <row r="31" spans="1:52" s="19" customFormat="1" ht="15.75" hidden="1">
      <c r="A31" s="7"/>
      <c r="B31" s="7"/>
      <c r="C31" s="8"/>
      <c r="D31" s="9"/>
      <c r="E31" s="10"/>
      <c r="F31" s="11"/>
      <c r="G31" s="12"/>
      <c r="H31" s="9"/>
      <c r="I31" s="12"/>
      <c r="J31" s="13"/>
      <c r="K31" s="13"/>
      <c r="L31" s="13"/>
      <c r="M31" s="13"/>
      <c r="N31" s="14"/>
      <c r="O31" s="15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8">
        <v>0</v>
      </c>
      <c r="AI31" s="17"/>
      <c r="AJ31" s="17"/>
      <c r="AM31" s="19">
        <v>0</v>
      </c>
      <c r="AN31" s="19">
        <v>0</v>
      </c>
      <c r="AO31" s="19">
        <v>0</v>
      </c>
      <c r="AP31" s="19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1">
        <v>0</v>
      </c>
      <c r="AX31" s="21">
        <v>0</v>
      </c>
      <c r="AY31" s="21"/>
      <c r="AZ31" s="21"/>
    </row>
    <row r="32" spans="1:52" s="19" customFormat="1" ht="15.75" hidden="1">
      <c r="A32" s="7"/>
      <c r="B32" s="7"/>
      <c r="C32" s="8"/>
      <c r="D32" s="9"/>
      <c r="E32" s="10"/>
      <c r="F32" s="11"/>
      <c r="G32" s="12"/>
      <c r="H32" s="9"/>
      <c r="I32" s="12"/>
      <c r="J32" s="13"/>
      <c r="K32" s="13"/>
      <c r="L32" s="13"/>
      <c r="M32" s="13"/>
      <c r="N32" s="14"/>
      <c r="O32" s="15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8">
        <v>0</v>
      </c>
      <c r="AI32" s="17"/>
      <c r="AJ32" s="17"/>
      <c r="AM32" s="19">
        <v>0</v>
      </c>
      <c r="AN32" s="19">
        <v>0</v>
      </c>
      <c r="AO32" s="19">
        <v>0</v>
      </c>
      <c r="AP32" s="19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1">
        <v>0</v>
      </c>
      <c r="AX32" s="21">
        <v>0</v>
      </c>
      <c r="AY32" s="21"/>
      <c r="AZ32" s="21"/>
    </row>
    <row r="33" spans="1:52" s="19" customFormat="1" ht="15.75" hidden="1">
      <c r="A33" s="7"/>
      <c r="B33" s="7"/>
      <c r="C33" s="8"/>
      <c r="D33" s="9"/>
      <c r="E33" s="10"/>
      <c r="F33" s="11"/>
      <c r="G33" s="12"/>
      <c r="H33" s="9"/>
      <c r="I33" s="12"/>
      <c r="J33" s="13"/>
      <c r="K33" s="13"/>
      <c r="L33" s="13"/>
      <c r="M33" s="13"/>
      <c r="N33" s="14"/>
      <c r="O33" s="15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8">
        <v>0</v>
      </c>
      <c r="AI33" s="17"/>
      <c r="AJ33" s="17"/>
      <c r="AM33" s="19">
        <v>0</v>
      </c>
      <c r="AN33" s="19">
        <v>0</v>
      </c>
      <c r="AO33" s="19">
        <v>0</v>
      </c>
      <c r="AP33" s="19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1">
        <v>0</v>
      </c>
      <c r="AX33" s="21">
        <v>0</v>
      </c>
      <c r="AY33" s="21"/>
      <c r="AZ33" s="21"/>
    </row>
    <row r="34" spans="1:52" s="19" customFormat="1" ht="15.75" hidden="1">
      <c r="A34" s="7"/>
      <c r="B34" s="7"/>
      <c r="C34" s="8"/>
      <c r="D34" s="9"/>
      <c r="E34" s="10"/>
      <c r="F34" s="11"/>
      <c r="G34" s="12"/>
      <c r="H34" s="9"/>
      <c r="I34" s="12"/>
      <c r="J34" s="13"/>
      <c r="K34" s="13"/>
      <c r="L34" s="13"/>
      <c r="M34" s="13"/>
      <c r="N34" s="14"/>
      <c r="O34" s="15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8">
        <v>0</v>
      </c>
      <c r="AI34" s="17"/>
      <c r="AJ34" s="17"/>
      <c r="AM34" s="19">
        <v>0</v>
      </c>
      <c r="AN34" s="19">
        <v>0</v>
      </c>
      <c r="AO34" s="19">
        <v>0</v>
      </c>
      <c r="AP34" s="19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1">
        <v>0</v>
      </c>
      <c r="AX34" s="21">
        <v>0</v>
      </c>
      <c r="AY34" s="21"/>
      <c r="AZ34" s="21"/>
    </row>
    <row r="35" spans="1:52" s="19" customFormat="1" ht="15.75" hidden="1">
      <c r="A35" s="7"/>
      <c r="B35" s="7"/>
      <c r="C35" s="8"/>
      <c r="D35" s="9"/>
      <c r="E35" s="10"/>
      <c r="F35" s="11"/>
      <c r="G35" s="12"/>
      <c r="H35" s="9"/>
      <c r="I35" s="12"/>
      <c r="J35" s="13"/>
      <c r="K35" s="13"/>
      <c r="L35" s="13"/>
      <c r="M35" s="13"/>
      <c r="N35" s="14"/>
      <c r="O35" s="15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8" t="s">
        <v>167</v>
      </c>
      <c r="AI35" s="17"/>
      <c r="AJ35" s="17"/>
      <c r="AM35" s="19">
        <v>0</v>
      </c>
      <c r="AN35" s="19">
        <v>0</v>
      </c>
      <c r="AO35" s="19">
        <v>0</v>
      </c>
      <c r="AP35" s="19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1">
        <v>0</v>
      </c>
      <c r="AX35" s="21">
        <v>0</v>
      </c>
      <c r="AY35" s="21"/>
      <c r="AZ35" s="21"/>
    </row>
    <row r="36" spans="1:52" s="19" customFormat="1" ht="15.75" hidden="1">
      <c r="A36" s="7"/>
      <c r="B36" s="7"/>
      <c r="C36" s="8"/>
      <c r="D36" s="9"/>
      <c r="E36" s="10"/>
      <c r="F36" s="11"/>
      <c r="G36" s="12"/>
      <c r="H36" s="9"/>
      <c r="I36" s="12"/>
      <c r="J36" s="13"/>
      <c r="K36" s="13"/>
      <c r="L36" s="13"/>
      <c r="M36" s="13"/>
      <c r="N36" s="14"/>
      <c r="O36" s="15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8">
        <v>0</v>
      </c>
      <c r="AI36" s="17"/>
      <c r="AJ36" s="17"/>
      <c r="AM36" s="19">
        <v>0</v>
      </c>
      <c r="AN36" s="19">
        <v>0</v>
      </c>
      <c r="AO36" s="19">
        <v>0</v>
      </c>
      <c r="AP36" s="19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1">
        <v>0</v>
      </c>
      <c r="AX36" s="21">
        <v>0</v>
      </c>
      <c r="AY36" s="21"/>
      <c r="AZ36" s="21"/>
    </row>
    <row r="37" spans="1:52" s="19" customFormat="1" ht="15.75" hidden="1">
      <c r="A37" s="7"/>
      <c r="B37" s="7"/>
      <c r="C37" s="8"/>
      <c r="D37" s="9"/>
      <c r="E37" s="57"/>
      <c r="F37" s="11"/>
      <c r="G37" s="12"/>
      <c r="H37" s="9"/>
      <c r="I37" s="12"/>
      <c r="J37" s="13"/>
      <c r="K37" s="13"/>
      <c r="L37" s="13"/>
      <c r="M37" s="13"/>
      <c r="N37" s="14"/>
      <c r="O37" s="15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8">
        <v>0</v>
      </c>
      <c r="AI37" s="17"/>
      <c r="AJ37" s="17"/>
      <c r="AM37" s="19">
        <v>0</v>
      </c>
      <c r="AN37" s="19">
        <v>0</v>
      </c>
      <c r="AO37" s="19">
        <v>0</v>
      </c>
      <c r="AP37" s="19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1">
        <v>0</v>
      </c>
      <c r="AX37" s="21">
        <v>0</v>
      </c>
      <c r="AY37" s="21"/>
      <c r="AZ37" s="21"/>
    </row>
    <row r="38" spans="1:52" s="19" customFormat="1" ht="15.75" hidden="1">
      <c r="A38" s="7"/>
      <c r="B38" s="7"/>
      <c r="C38" s="8"/>
      <c r="D38" s="9"/>
      <c r="E38" s="10"/>
      <c r="F38" s="11"/>
      <c r="G38" s="12"/>
      <c r="H38" s="9"/>
      <c r="I38" s="12"/>
      <c r="J38" s="13"/>
      <c r="K38" s="13"/>
      <c r="L38" s="13"/>
      <c r="M38" s="13"/>
      <c r="N38" s="14"/>
      <c r="O38" s="15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8">
        <v>0</v>
      </c>
      <c r="AI38" s="17"/>
      <c r="AJ38" s="17"/>
      <c r="AM38" s="19">
        <v>0</v>
      </c>
      <c r="AN38" s="19">
        <v>0</v>
      </c>
      <c r="AO38" s="19">
        <v>0</v>
      </c>
      <c r="AP38" s="19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1">
        <v>0</v>
      </c>
      <c r="AX38" s="21">
        <v>0</v>
      </c>
      <c r="AY38" s="21"/>
      <c r="AZ38" s="21"/>
    </row>
    <row r="39" spans="1:52" s="19" customFormat="1" ht="15.75" hidden="1">
      <c r="A39" s="7"/>
      <c r="B39" s="7"/>
      <c r="C39" s="8"/>
      <c r="D39" s="9"/>
      <c r="E39" s="10"/>
      <c r="F39" s="11"/>
      <c r="G39" s="12"/>
      <c r="H39" s="9"/>
      <c r="I39" s="12"/>
      <c r="J39" s="13"/>
      <c r="K39" s="13"/>
      <c r="L39" s="13"/>
      <c r="M39" s="13"/>
      <c r="N39" s="14"/>
      <c r="O39" s="15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8">
        <v>0</v>
      </c>
      <c r="AI39" s="17"/>
      <c r="AJ39" s="17"/>
      <c r="AM39" s="19">
        <v>0</v>
      </c>
      <c r="AN39" s="19">
        <v>0</v>
      </c>
      <c r="AO39" s="19">
        <v>0</v>
      </c>
      <c r="AP39" s="19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1">
        <v>0</v>
      </c>
      <c r="AX39" s="21">
        <v>0</v>
      </c>
      <c r="AY39" s="21"/>
      <c r="AZ39" s="21"/>
    </row>
    <row r="40" spans="1:52" s="19" customFormat="1" ht="15.75" hidden="1">
      <c r="A40" s="7"/>
      <c r="B40" s="7"/>
      <c r="C40" s="8"/>
      <c r="D40" s="9"/>
      <c r="E40" s="10"/>
      <c r="F40" s="11"/>
      <c r="G40" s="12"/>
      <c r="H40" s="9"/>
      <c r="I40" s="13"/>
      <c r="J40" s="13"/>
      <c r="K40" s="13"/>
      <c r="L40" s="13"/>
      <c r="M40" s="13"/>
      <c r="N40" s="14"/>
      <c r="O40" s="15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8">
        <v>0</v>
      </c>
      <c r="AI40" s="17"/>
      <c r="AJ40" s="17"/>
      <c r="AM40" s="19">
        <v>0</v>
      </c>
      <c r="AN40" s="19">
        <v>0</v>
      </c>
      <c r="AO40" s="19">
        <v>0</v>
      </c>
      <c r="AP40" s="19">
        <v>0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1">
        <v>0</v>
      </c>
      <c r="AX40" s="21">
        <v>0</v>
      </c>
      <c r="AY40" s="21"/>
      <c r="AZ40" s="21"/>
    </row>
    <row r="41" spans="1:52" s="19" customFormat="1" ht="15.75" hidden="1">
      <c r="A41" s="7"/>
      <c r="B41" s="7"/>
      <c r="C41" s="8"/>
      <c r="D41" s="9"/>
      <c r="E41" s="10"/>
      <c r="F41" s="11"/>
      <c r="G41" s="12"/>
      <c r="H41" s="9"/>
      <c r="I41" s="13"/>
      <c r="J41" s="13"/>
      <c r="K41" s="13"/>
      <c r="L41" s="13"/>
      <c r="M41" s="13"/>
      <c r="N41" s="14"/>
      <c r="O41" s="15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8">
        <v>0</v>
      </c>
      <c r="AI41" s="17"/>
      <c r="AJ41" s="17"/>
      <c r="AM41" s="19">
        <v>0</v>
      </c>
      <c r="AN41" s="19">
        <v>0</v>
      </c>
      <c r="AO41" s="19">
        <v>0</v>
      </c>
      <c r="AP41" s="19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1">
        <v>0</v>
      </c>
      <c r="AX41" s="21">
        <v>0</v>
      </c>
      <c r="AY41" s="21"/>
      <c r="AZ41" s="21"/>
    </row>
    <row r="42" spans="1:52" s="19" customFormat="1" ht="15.75" hidden="1">
      <c r="A42" s="7"/>
      <c r="B42" s="7"/>
      <c r="C42" s="8"/>
      <c r="D42" s="9"/>
      <c r="E42" s="10"/>
      <c r="F42" s="11"/>
      <c r="G42" s="12"/>
      <c r="H42" s="9"/>
      <c r="I42" s="12"/>
      <c r="J42" s="13"/>
      <c r="K42" s="13"/>
      <c r="L42" s="13"/>
      <c r="M42" s="13"/>
      <c r="N42" s="14"/>
      <c r="O42" s="15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 t="s">
        <v>167</v>
      </c>
      <c r="AI42" s="17"/>
      <c r="AJ42" s="17"/>
      <c r="AM42" s="19">
        <v>0</v>
      </c>
      <c r="AN42" s="19">
        <v>0</v>
      </c>
      <c r="AO42" s="19">
        <v>0</v>
      </c>
      <c r="AP42" s="19">
        <v>0</v>
      </c>
      <c r="AQ42" s="20">
        <v>0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21">
        <v>0</v>
      </c>
      <c r="AX42" s="21">
        <v>0</v>
      </c>
      <c r="AY42" s="21"/>
      <c r="AZ42" s="21"/>
    </row>
    <row r="43" spans="1:52" s="19" customFormat="1" ht="15.75" hidden="1">
      <c r="A43" s="7"/>
      <c r="B43" s="7"/>
      <c r="C43" s="8"/>
      <c r="D43" s="9"/>
      <c r="E43" s="10"/>
      <c r="F43" s="11"/>
      <c r="G43" s="12"/>
      <c r="H43" s="9"/>
      <c r="I43" s="12"/>
      <c r="J43" s="13"/>
      <c r="K43" s="13"/>
      <c r="L43" s="13"/>
      <c r="M43" s="13"/>
      <c r="N43" s="14"/>
      <c r="O43" s="15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>
        <v>0</v>
      </c>
      <c r="AI43" s="17"/>
      <c r="AJ43" s="17"/>
      <c r="AM43" s="19">
        <v>0</v>
      </c>
      <c r="AN43" s="19">
        <v>0</v>
      </c>
      <c r="AO43" s="19">
        <v>0</v>
      </c>
      <c r="AP43" s="19">
        <v>0</v>
      </c>
      <c r="AQ43" s="20">
        <v>0</v>
      </c>
      <c r="AR43" s="20">
        <v>0</v>
      </c>
      <c r="AS43" s="20">
        <v>0</v>
      </c>
      <c r="AT43" s="20">
        <v>0</v>
      </c>
      <c r="AU43" s="20">
        <v>0</v>
      </c>
      <c r="AV43" s="20">
        <v>0</v>
      </c>
      <c r="AW43" s="21">
        <v>0</v>
      </c>
      <c r="AX43" s="21">
        <v>0</v>
      </c>
      <c r="AY43" s="21"/>
      <c r="AZ43" s="21"/>
    </row>
    <row r="44" spans="1:52" s="19" customFormat="1" ht="15.75" hidden="1">
      <c r="A44" s="7"/>
      <c r="B44" s="7"/>
      <c r="C44" s="8"/>
      <c r="D44" s="9"/>
      <c r="E44" s="10"/>
      <c r="F44" s="11"/>
      <c r="G44" s="12"/>
      <c r="H44" s="9"/>
      <c r="I44" s="12"/>
      <c r="J44" s="13"/>
      <c r="K44" s="13"/>
      <c r="L44" s="13"/>
      <c r="M44" s="13"/>
      <c r="N44" s="14"/>
      <c r="O44" s="15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8">
        <v>0</v>
      </c>
      <c r="AI44" s="17"/>
      <c r="AJ44" s="17"/>
      <c r="AM44" s="19">
        <v>0</v>
      </c>
      <c r="AN44" s="19">
        <v>0</v>
      </c>
      <c r="AO44" s="19">
        <v>0</v>
      </c>
      <c r="AP44" s="19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1">
        <v>0</v>
      </c>
      <c r="AX44" s="21">
        <v>0</v>
      </c>
      <c r="AY44" s="21"/>
      <c r="AZ44" s="21"/>
    </row>
    <row r="45" spans="1:52" s="19" customFormat="1" ht="15.75" hidden="1">
      <c r="A45" s="7"/>
      <c r="B45" s="7"/>
      <c r="C45" s="8"/>
      <c r="D45" s="9"/>
      <c r="E45" s="10"/>
      <c r="F45" s="11"/>
      <c r="G45" s="12"/>
      <c r="H45" s="9"/>
      <c r="I45" s="12"/>
      <c r="J45" s="13"/>
      <c r="K45" s="13"/>
      <c r="L45" s="13"/>
      <c r="M45" s="13"/>
      <c r="N45" s="14"/>
      <c r="O45" s="15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8">
        <v>0</v>
      </c>
      <c r="AI45" s="17"/>
      <c r="AJ45" s="17"/>
      <c r="AM45" s="19">
        <v>0</v>
      </c>
      <c r="AN45" s="19">
        <v>0</v>
      </c>
      <c r="AO45" s="19">
        <v>0</v>
      </c>
      <c r="AP45" s="19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1">
        <v>0</v>
      </c>
      <c r="AX45" s="21">
        <v>0</v>
      </c>
      <c r="AY45" s="21"/>
      <c r="AZ45" s="21"/>
    </row>
    <row r="46" spans="1:52" s="19" customFormat="1" ht="15.75" hidden="1">
      <c r="A46" s="7"/>
      <c r="B46" s="7"/>
      <c r="C46" s="8"/>
      <c r="D46" s="9"/>
      <c r="E46" s="10"/>
      <c r="F46" s="11"/>
      <c r="G46" s="12"/>
      <c r="H46" s="9"/>
      <c r="I46" s="12"/>
      <c r="J46" s="13"/>
      <c r="K46" s="13"/>
      <c r="L46" s="13"/>
      <c r="M46" s="13"/>
      <c r="N46" s="14"/>
      <c r="O46" s="15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8">
        <v>0</v>
      </c>
      <c r="AI46" s="17"/>
      <c r="AJ46" s="17"/>
      <c r="AM46" s="19">
        <v>0</v>
      </c>
      <c r="AN46" s="19">
        <v>0</v>
      </c>
      <c r="AO46" s="19">
        <v>0</v>
      </c>
      <c r="AP46" s="19">
        <v>0</v>
      </c>
      <c r="AQ46" s="20">
        <v>0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21">
        <v>0</v>
      </c>
      <c r="AX46" s="21">
        <v>0</v>
      </c>
      <c r="AY46" s="21"/>
      <c r="AZ46" s="21"/>
    </row>
    <row r="47" spans="1:52" s="19" customFormat="1" ht="15.75" hidden="1">
      <c r="A47" s="7"/>
      <c r="B47" s="7"/>
      <c r="C47" s="8"/>
      <c r="D47" s="9"/>
      <c r="E47" s="10"/>
      <c r="F47" s="11"/>
      <c r="G47" s="12"/>
      <c r="H47" s="9"/>
      <c r="I47" s="12"/>
      <c r="J47" s="13"/>
      <c r="K47" s="13"/>
      <c r="L47" s="13"/>
      <c r="M47" s="13"/>
      <c r="N47" s="14"/>
      <c r="O47" s="15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 t="s">
        <v>167</v>
      </c>
      <c r="AI47" s="17"/>
      <c r="AJ47" s="17"/>
      <c r="AM47" s="19">
        <v>0</v>
      </c>
      <c r="AN47" s="19">
        <v>0</v>
      </c>
      <c r="AO47" s="19">
        <v>0</v>
      </c>
      <c r="AP47" s="19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1">
        <v>0</v>
      </c>
      <c r="AX47" s="21">
        <v>0</v>
      </c>
      <c r="AY47" s="21"/>
      <c r="AZ47" s="21"/>
    </row>
    <row r="48" spans="1:52" s="19" customFormat="1" ht="15.75" hidden="1">
      <c r="A48" s="7"/>
      <c r="B48" s="7"/>
      <c r="C48" s="8"/>
      <c r="D48" s="9"/>
      <c r="E48" s="10"/>
      <c r="F48" s="11"/>
      <c r="G48" s="12"/>
      <c r="H48" s="9"/>
      <c r="I48" s="13"/>
      <c r="J48" s="12"/>
      <c r="K48" s="12"/>
      <c r="L48" s="12"/>
      <c r="M48" s="12"/>
      <c r="N48" s="24"/>
      <c r="O48" s="15"/>
      <c r="P48" s="16"/>
      <c r="Q48" s="16"/>
      <c r="R48" s="16"/>
      <c r="S48" s="16"/>
      <c r="T48" s="16"/>
      <c r="U48" s="16"/>
      <c r="V48" s="16"/>
      <c r="W48" s="16"/>
      <c r="X48" s="16"/>
      <c r="Y48" s="25"/>
      <c r="Z48" s="16"/>
      <c r="AA48" s="25"/>
      <c r="AB48" s="16"/>
      <c r="AC48" s="16"/>
      <c r="AD48" s="16"/>
      <c r="AE48" s="16"/>
      <c r="AF48" s="16"/>
      <c r="AG48" s="17"/>
      <c r="AH48" s="17">
        <v>0</v>
      </c>
      <c r="AI48" s="17"/>
      <c r="AJ48" s="17"/>
      <c r="AM48" s="19">
        <v>0</v>
      </c>
      <c r="AN48" s="19">
        <v>0</v>
      </c>
      <c r="AO48" s="19">
        <v>0</v>
      </c>
      <c r="AP48" s="19">
        <v>0</v>
      </c>
      <c r="AQ48" s="20">
        <v>0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21">
        <v>0</v>
      </c>
      <c r="AX48" s="21">
        <v>0</v>
      </c>
      <c r="AY48" s="21"/>
      <c r="AZ48" s="21"/>
    </row>
    <row r="49" spans="1:52" s="19" customFormat="1" ht="15.75" hidden="1">
      <c r="A49" s="7"/>
      <c r="B49" s="7"/>
      <c r="C49" s="8"/>
      <c r="D49" s="9"/>
      <c r="E49" s="10"/>
      <c r="F49" s="11"/>
      <c r="G49" s="12"/>
      <c r="H49" s="9"/>
      <c r="I49" s="13"/>
      <c r="J49" s="12"/>
      <c r="K49" s="12"/>
      <c r="L49" s="12"/>
      <c r="M49" s="12"/>
      <c r="N49" s="24"/>
      <c r="O49" s="15"/>
      <c r="P49" s="16"/>
      <c r="Q49" s="16"/>
      <c r="R49" s="16"/>
      <c r="S49" s="16"/>
      <c r="T49" s="16"/>
      <c r="U49" s="16"/>
      <c r="V49" s="16"/>
      <c r="W49" s="16"/>
      <c r="X49" s="16"/>
      <c r="Y49" s="25"/>
      <c r="Z49" s="16"/>
      <c r="AA49" s="25"/>
      <c r="AB49" s="16"/>
      <c r="AC49" s="16"/>
      <c r="AD49" s="16"/>
      <c r="AE49" s="16"/>
      <c r="AF49" s="16"/>
      <c r="AG49" s="17"/>
      <c r="AH49" s="17">
        <v>0</v>
      </c>
      <c r="AI49" s="17"/>
      <c r="AJ49" s="17"/>
      <c r="AM49" s="19">
        <v>0</v>
      </c>
      <c r="AN49" s="19">
        <v>0</v>
      </c>
      <c r="AO49" s="19">
        <v>0</v>
      </c>
      <c r="AP49" s="19">
        <v>0</v>
      </c>
      <c r="AQ49" s="20">
        <v>0</v>
      </c>
      <c r="AR49" s="20">
        <v>0</v>
      </c>
      <c r="AS49" s="20">
        <v>0</v>
      </c>
      <c r="AT49" s="20">
        <v>0</v>
      </c>
      <c r="AU49" s="20">
        <v>0</v>
      </c>
      <c r="AV49" s="20">
        <v>0</v>
      </c>
      <c r="AW49" s="21">
        <v>0</v>
      </c>
      <c r="AX49" s="21">
        <v>0</v>
      </c>
      <c r="AY49" s="21"/>
      <c r="AZ49" s="21"/>
    </row>
    <row r="50" spans="1:52" s="19" customFormat="1" ht="15.75" hidden="1">
      <c r="A50" s="7"/>
      <c r="B50" s="7"/>
      <c r="C50" s="8"/>
      <c r="D50" s="9"/>
      <c r="E50" s="10"/>
      <c r="F50" s="11"/>
      <c r="G50" s="12"/>
      <c r="H50" s="9"/>
      <c r="I50" s="13"/>
      <c r="J50" s="12"/>
      <c r="K50" s="12"/>
      <c r="L50" s="12"/>
      <c r="M50" s="12"/>
      <c r="N50" s="24"/>
      <c r="O50" s="15"/>
      <c r="P50" s="16"/>
      <c r="Q50" s="16"/>
      <c r="R50" s="16"/>
      <c r="S50" s="16"/>
      <c r="T50" s="16"/>
      <c r="U50" s="16"/>
      <c r="V50" s="16"/>
      <c r="W50" s="16"/>
      <c r="X50" s="16"/>
      <c r="Y50" s="25"/>
      <c r="Z50" s="16"/>
      <c r="AA50" s="25"/>
      <c r="AB50" s="16"/>
      <c r="AC50" s="16"/>
      <c r="AD50" s="16"/>
      <c r="AE50" s="16"/>
      <c r="AF50" s="16"/>
      <c r="AG50" s="17"/>
      <c r="AH50" s="17">
        <v>0</v>
      </c>
      <c r="AI50" s="17"/>
      <c r="AJ50" s="17"/>
      <c r="AM50" s="19">
        <v>0</v>
      </c>
      <c r="AN50" s="19">
        <v>0</v>
      </c>
      <c r="AO50" s="19">
        <v>0</v>
      </c>
      <c r="AP50" s="19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1">
        <v>0</v>
      </c>
      <c r="AX50" s="21">
        <v>0</v>
      </c>
      <c r="AY50" s="21"/>
      <c r="AZ50" s="21"/>
    </row>
    <row r="51" spans="1:52" s="19" customFormat="1" ht="15.75" hidden="1">
      <c r="A51" s="7"/>
      <c r="B51" s="7"/>
      <c r="C51" s="8"/>
      <c r="D51" s="9"/>
      <c r="E51" s="10"/>
      <c r="F51" s="11"/>
      <c r="G51" s="12"/>
      <c r="H51" s="9"/>
      <c r="I51" s="13"/>
      <c r="J51" s="12"/>
      <c r="K51" s="12"/>
      <c r="L51" s="12"/>
      <c r="M51" s="12"/>
      <c r="N51" s="24"/>
      <c r="O51" s="15"/>
      <c r="P51" s="16"/>
      <c r="Q51" s="16"/>
      <c r="R51" s="16"/>
      <c r="S51" s="16"/>
      <c r="T51" s="16"/>
      <c r="U51" s="16"/>
      <c r="V51" s="16"/>
      <c r="W51" s="16"/>
      <c r="X51" s="16"/>
      <c r="Y51" s="25"/>
      <c r="Z51" s="16"/>
      <c r="AA51" s="25"/>
      <c r="AB51" s="16"/>
      <c r="AC51" s="16"/>
      <c r="AD51" s="16"/>
      <c r="AE51" s="16"/>
      <c r="AF51" s="16"/>
      <c r="AG51" s="17"/>
      <c r="AH51" s="17">
        <v>0</v>
      </c>
      <c r="AI51" s="17"/>
      <c r="AJ51" s="17"/>
      <c r="AM51" s="19">
        <v>0</v>
      </c>
      <c r="AN51" s="19">
        <v>0</v>
      </c>
      <c r="AO51" s="19">
        <v>0</v>
      </c>
      <c r="AP51" s="19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1">
        <v>0</v>
      </c>
      <c r="AX51" s="21">
        <v>0</v>
      </c>
      <c r="AY51" s="21"/>
      <c r="AZ51" s="21"/>
    </row>
    <row r="52" spans="1:52" s="19" customFormat="1" ht="15.75" hidden="1">
      <c r="A52" s="7"/>
      <c r="B52" s="7"/>
      <c r="C52" s="8"/>
      <c r="D52" s="9"/>
      <c r="E52" s="10"/>
      <c r="F52" s="11"/>
      <c r="G52" s="12"/>
      <c r="H52" s="9"/>
      <c r="I52" s="12"/>
      <c r="J52" s="12"/>
      <c r="K52" s="12"/>
      <c r="L52" s="12"/>
      <c r="M52" s="12"/>
      <c r="N52" s="24"/>
      <c r="O52" s="15"/>
      <c r="P52" s="16"/>
      <c r="Q52" s="16"/>
      <c r="R52" s="16"/>
      <c r="S52" s="16"/>
      <c r="T52" s="16"/>
      <c r="U52" s="16"/>
      <c r="V52" s="16"/>
      <c r="W52" s="16"/>
      <c r="X52" s="16"/>
      <c r="Y52" s="25"/>
      <c r="Z52" s="16"/>
      <c r="AA52" s="25"/>
      <c r="AB52" s="16"/>
      <c r="AC52" s="16"/>
      <c r="AD52" s="16"/>
      <c r="AE52" s="16"/>
      <c r="AF52" s="16"/>
      <c r="AG52" s="17"/>
      <c r="AH52" s="17">
        <v>0</v>
      </c>
      <c r="AI52" s="17"/>
      <c r="AJ52" s="17"/>
      <c r="AM52" s="19">
        <v>0</v>
      </c>
      <c r="AN52" s="19">
        <v>0</v>
      </c>
      <c r="AO52" s="19">
        <v>0</v>
      </c>
      <c r="AP52" s="19">
        <v>0</v>
      </c>
      <c r="AQ52" s="20">
        <v>0</v>
      </c>
      <c r="AR52" s="20">
        <v>0</v>
      </c>
      <c r="AS52" s="20">
        <v>0</v>
      </c>
      <c r="AT52" s="20">
        <v>0</v>
      </c>
      <c r="AU52" s="20">
        <v>0</v>
      </c>
      <c r="AV52" s="20">
        <v>0</v>
      </c>
      <c r="AW52" s="21">
        <v>0</v>
      </c>
      <c r="AX52" s="21">
        <v>0</v>
      </c>
      <c r="AY52" s="21"/>
      <c r="AZ52" s="21"/>
    </row>
    <row r="53" spans="1:52" s="19" customFormat="1" ht="15.75" hidden="1">
      <c r="A53" s="7"/>
      <c r="B53" s="7"/>
      <c r="C53" s="8"/>
      <c r="D53" s="9"/>
      <c r="E53" s="10"/>
      <c r="F53" s="11"/>
      <c r="G53" s="12"/>
      <c r="H53" s="9"/>
      <c r="I53" s="12"/>
      <c r="J53" s="12"/>
      <c r="K53" s="12"/>
      <c r="L53" s="12"/>
      <c r="M53" s="12"/>
      <c r="N53" s="24"/>
      <c r="O53" s="15"/>
      <c r="P53" s="16"/>
      <c r="Q53" s="16"/>
      <c r="R53" s="16"/>
      <c r="S53" s="16"/>
      <c r="T53" s="16"/>
      <c r="U53" s="16"/>
      <c r="V53" s="16"/>
      <c r="W53" s="16"/>
      <c r="X53" s="16"/>
      <c r="Y53" s="25"/>
      <c r="Z53" s="16"/>
      <c r="AA53" s="25"/>
      <c r="AB53" s="16"/>
      <c r="AC53" s="16"/>
      <c r="AD53" s="16"/>
      <c r="AE53" s="16"/>
      <c r="AF53" s="16"/>
      <c r="AG53" s="17"/>
      <c r="AH53" s="17">
        <v>0</v>
      </c>
      <c r="AI53" s="17"/>
      <c r="AJ53" s="17"/>
      <c r="AM53" s="19">
        <v>0</v>
      </c>
      <c r="AN53" s="19">
        <v>0</v>
      </c>
      <c r="AO53" s="19">
        <v>0</v>
      </c>
      <c r="AP53" s="19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1">
        <v>0</v>
      </c>
      <c r="AX53" s="21">
        <v>0</v>
      </c>
      <c r="AY53" s="21"/>
      <c r="AZ53" s="21"/>
    </row>
    <row r="54" spans="1:34" ht="15.75">
      <c r="A54" s="26">
        <v>6</v>
      </c>
      <c r="B54" s="26">
        <v>16</v>
      </c>
      <c r="D54" s="27"/>
      <c r="AH54" s="26">
        <v>6</v>
      </c>
    </row>
    <row r="55" spans="4:36" ht="15.75" hidden="1">
      <c r="D55" s="5" t="s">
        <v>168</v>
      </c>
      <c r="N55" s="29" t="s">
        <v>178</v>
      </c>
      <c r="AH55" s="29"/>
      <c r="AI55" s="29"/>
      <c r="AJ55" s="29"/>
    </row>
    <row r="56" spans="4:36" ht="15.75" hidden="1">
      <c r="D56" s="27"/>
      <c r="AH56" s="29"/>
      <c r="AI56" s="29"/>
      <c r="AJ56" s="29"/>
    </row>
    <row r="57" spans="4:36" ht="24" customHeight="1">
      <c r="D57" s="30" t="s">
        <v>169</v>
      </c>
      <c r="E57" s="31"/>
      <c r="F57" s="31"/>
      <c r="G57" s="32"/>
      <c r="H57" s="33" t="s">
        <v>179</v>
      </c>
      <c r="AF57" s="34"/>
      <c r="AG57" s="35" t="s">
        <v>179</v>
      </c>
      <c r="AH57" s="29"/>
      <c r="AI57" s="29"/>
      <c r="AJ57" s="29"/>
    </row>
    <row r="58" spans="4:52" s="38" customFormat="1" ht="24" customHeight="1">
      <c r="D58" s="3" t="s">
        <v>170</v>
      </c>
      <c r="E58" s="36"/>
      <c r="F58" s="37"/>
      <c r="H58" s="33" t="s">
        <v>180</v>
      </c>
      <c r="N58" s="39"/>
      <c r="AG58" s="35" t="s">
        <v>180</v>
      </c>
      <c r="AH58" s="5"/>
      <c r="AI58" s="35"/>
      <c r="AJ58" s="35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4:37" ht="24" customHeight="1">
      <c r="D59" s="38" t="s">
        <v>170</v>
      </c>
      <c r="E59" s="38"/>
      <c r="F59" s="37"/>
      <c r="G59" s="38"/>
      <c r="H59" s="33" t="s">
        <v>181</v>
      </c>
      <c r="I59" s="38"/>
      <c r="AF59" s="38"/>
      <c r="AG59" s="35" t="s">
        <v>181</v>
      </c>
      <c r="AK59" s="5">
        <v>100</v>
      </c>
    </row>
    <row r="60" spans="4:37" ht="17.25" customHeight="1">
      <c r="D60" s="38"/>
      <c r="H60" s="38"/>
      <c r="AF60" s="38"/>
      <c r="AG60" s="38"/>
      <c r="AK60" s="38">
        <v>86</v>
      </c>
    </row>
    <row r="61" spans="33:37" ht="15.75">
      <c r="AG61" s="2">
        <v>1</v>
      </c>
      <c r="AH61" s="5">
        <v>60</v>
      </c>
      <c r="AJ61" s="5">
        <v>60</v>
      </c>
      <c r="AK61" s="5">
        <v>76</v>
      </c>
    </row>
    <row r="62" spans="33:37" ht="15.75">
      <c r="AG62" s="2">
        <v>2</v>
      </c>
      <c r="AH62" s="5">
        <v>43</v>
      </c>
      <c r="AJ62" s="5">
        <v>43</v>
      </c>
      <c r="AK62" s="5">
        <v>67</v>
      </c>
    </row>
    <row r="63" spans="33:37" ht="15.75">
      <c r="AG63" s="2">
        <v>3</v>
      </c>
      <c r="AH63" s="5">
        <v>30</v>
      </c>
      <c r="AJ63" s="5">
        <v>30</v>
      </c>
      <c r="AK63" s="5">
        <v>59</v>
      </c>
    </row>
    <row r="64" spans="33:37" ht="15.75">
      <c r="AG64" s="2">
        <v>4</v>
      </c>
      <c r="AH64" s="5">
        <v>19</v>
      </c>
      <c r="AJ64" s="5">
        <v>19</v>
      </c>
      <c r="AK64" s="5">
        <v>52</v>
      </c>
    </row>
    <row r="65" spans="33:37" ht="15.75">
      <c r="AG65" s="2">
        <v>5</v>
      </c>
      <c r="AH65" s="5">
        <v>10</v>
      </c>
      <c r="AJ65" s="5">
        <v>10</v>
      </c>
      <c r="AK65" s="5">
        <v>46</v>
      </c>
    </row>
    <row r="66" spans="33:37" ht="15.75">
      <c r="AG66" s="2">
        <v>6</v>
      </c>
      <c r="AH66" s="5">
        <v>1</v>
      </c>
      <c r="AJ66" s="5">
        <v>1</v>
      </c>
      <c r="AK66" s="5">
        <v>40</v>
      </c>
    </row>
    <row r="67" spans="33:37" ht="15.75">
      <c r="AG67" s="2">
        <v>7</v>
      </c>
      <c r="AH67" s="5">
        <v>0</v>
      </c>
      <c r="AJ67" s="5">
        <v>0</v>
      </c>
      <c r="AK67" s="5">
        <v>34</v>
      </c>
    </row>
    <row r="68" spans="33:37" ht="15.75">
      <c r="AG68" s="2">
        <v>8</v>
      </c>
      <c r="AH68" s="5">
        <v>0</v>
      </c>
      <c r="AJ68" s="5">
        <v>0</v>
      </c>
      <c r="AK68" s="5">
        <v>29</v>
      </c>
    </row>
    <row r="69" spans="33:37" ht="15.75">
      <c r="AG69" s="2">
        <v>9</v>
      </c>
      <c r="AH69" s="5">
        <v>0</v>
      </c>
      <c r="AJ69" s="5">
        <v>0</v>
      </c>
      <c r="AK69" s="5">
        <v>24</v>
      </c>
    </row>
    <row r="70" spans="33:37" ht="15.75">
      <c r="AG70" s="2">
        <v>10</v>
      </c>
      <c r="AH70" s="5">
        <v>0</v>
      </c>
      <c r="AJ70" s="5">
        <v>0</v>
      </c>
      <c r="AK70" s="5">
        <v>19</v>
      </c>
    </row>
    <row r="71" spans="33:37" ht="15.75">
      <c r="AG71" s="2">
        <v>11</v>
      </c>
      <c r="AH71" s="5">
        <v>0</v>
      </c>
      <c r="AJ71" s="5">
        <v>0</v>
      </c>
      <c r="AK71" s="5">
        <v>14</v>
      </c>
    </row>
    <row r="72" spans="33:37" ht="15.75">
      <c r="AG72" s="2">
        <v>12</v>
      </c>
      <c r="AH72" s="5">
        <v>0</v>
      </c>
      <c r="AJ72" s="5">
        <v>0</v>
      </c>
      <c r="AK72" s="5">
        <v>10</v>
      </c>
    </row>
    <row r="73" spans="33:37" ht="15.75">
      <c r="AG73" s="2">
        <v>13</v>
      </c>
      <c r="AH73" s="5">
        <v>0</v>
      </c>
      <c r="AJ73" s="5">
        <v>0</v>
      </c>
      <c r="AK73" s="5">
        <v>5</v>
      </c>
    </row>
    <row r="74" spans="33:37" ht="15.75">
      <c r="AG74" s="2">
        <v>14</v>
      </c>
      <c r="AH74" s="5">
        <v>0</v>
      </c>
      <c r="AJ74" s="5">
        <v>0</v>
      </c>
      <c r="AK74" s="5">
        <v>1</v>
      </c>
    </row>
    <row r="75" spans="33:36" ht="15.75">
      <c r="AG75" s="2">
        <v>15</v>
      </c>
      <c r="AH75" s="5">
        <v>0</v>
      </c>
      <c r="AJ75" s="5">
        <v>0</v>
      </c>
    </row>
    <row r="76" spans="33:36" ht="15.75">
      <c r="AG76" s="2">
        <v>16</v>
      </c>
      <c r="AH76" s="5">
        <v>0</v>
      </c>
      <c r="AJ76" s="5">
        <v>0</v>
      </c>
    </row>
    <row r="77" spans="33:36" ht="15.75">
      <c r="AG77" s="2">
        <v>17</v>
      </c>
      <c r="AH77" s="5">
        <v>0</v>
      </c>
      <c r="AJ77" s="5">
        <v>0</v>
      </c>
    </row>
    <row r="78" spans="33:36" ht="15.75">
      <c r="AG78" s="2">
        <v>18</v>
      </c>
      <c r="AH78" s="5">
        <v>0</v>
      </c>
      <c r="AJ78" s="5">
        <v>0</v>
      </c>
    </row>
    <row r="79" spans="33:36" ht="15.75">
      <c r="AG79" s="2">
        <v>19</v>
      </c>
      <c r="AH79" s="5">
        <v>0</v>
      </c>
      <c r="AJ79" s="5">
        <v>0</v>
      </c>
    </row>
    <row r="80" spans="33:36" ht="15.75">
      <c r="AG80" s="2">
        <v>20</v>
      </c>
      <c r="AH80" s="5">
        <v>0</v>
      </c>
      <c r="AJ80" s="5">
        <v>0</v>
      </c>
    </row>
    <row r="81" spans="33:36" ht="15.75">
      <c r="AG81" s="2">
        <v>21</v>
      </c>
      <c r="AH81" s="5">
        <v>0</v>
      </c>
      <c r="AJ81" s="5">
        <v>0</v>
      </c>
    </row>
    <row r="82" spans="33:36" ht="15.75">
      <c r="AG82" s="2">
        <v>22</v>
      </c>
      <c r="AH82" s="5">
        <v>0</v>
      </c>
      <c r="AJ82" s="5">
        <v>0</v>
      </c>
    </row>
    <row r="83" spans="33:36" ht="15.75">
      <c r="AG83" s="2">
        <v>23</v>
      </c>
      <c r="AH83" s="5">
        <v>0</v>
      </c>
      <c r="AJ83" s="5">
        <v>0</v>
      </c>
    </row>
    <row r="84" spans="33:36" ht="15.75">
      <c r="AG84" s="2">
        <v>24</v>
      </c>
      <c r="AH84" s="5">
        <v>0</v>
      </c>
      <c r="AJ84" s="5">
        <v>0</v>
      </c>
    </row>
    <row r="85" spans="33:34" ht="15.75">
      <c r="AG85" s="2">
        <v>25</v>
      </c>
      <c r="AH85" s="5">
        <v>0</v>
      </c>
    </row>
    <row r="86" spans="33:34" ht="15.75">
      <c r="AG86" s="2">
        <v>26</v>
      </c>
      <c r="AH86" s="5">
        <v>0</v>
      </c>
    </row>
    <row r="87" spans="33:34" ht="15.75">
      <c r="AG87" s="2">
        <v>27</v>
      </c>
      <c r="AH87" s="5">
        <v>0</v>
      </c>
    </row>
    <row r="88" spans="33:34" ht="15.75">
      <c r="AG88" s="2">
        <v>28</v>
      </c>
      <c r="AH88" s="5">
        <v>0</v>
      </c>
    </row>
    <row r="89" spans="33:34" ht="15.75">
      <c r="AG89" s="2">
        <v>29</v>
      </c>
      <c r="AH89" s="5">
        <v>0</v>
      </c>
    </row>
    <row r="90" spans="33:34" ht="15.75">
      <c r="AG90" s="2">
        <v>30</v>
      </c>
      <c r="AH90" s="5">
        <v>0</v>
      </c>
    </row>
    <row r="91" spans="33:34" ht="15.75">
      <c r="AG91" s="2">
        <v>31</v>
      </c>
      <c r="AH91" s="5">
        <v>0</v>
      </c>
    </row>
    <row r="92" spans="33:34" ht="15.75">
      <c r="AG92" s="2">
        <v>32</v>
      </c>
      <c r="AH92" s="5">
        <v>0</v>
      </c>
    </row>
    <row r="93" spans="33:34" ht="15.75">
      <c r="AG93" s="2">
        <v>33</v>
      </c>
      <c r="AH93" s="5">
        <v>0</v>
      </c>
    </row>
    <row r="94" spans="33:34" ht="15.75">
      <c r="AG94" s="2">
        <v>34</v>
      </c>
      <c r="AH94" s="5">
        <v>0</v>
      </c>
    </row>
    <row r="95" spans="33:34" ht="15.75">
      <c r="AG95" s="2">
        <v>35</v>
      </c>
      <c r="AH95" s="5">
        <v>0</v>
      </c>
    </row>
    <row r="96" spans="33:34" ht="15.75">
      <c r="AG96" s="2">
        <v>36</v>
      </c>
      <c r="AH96" s="5">
        <v>0</v>
      </c>
    </row>
    <row r="97" spans="33:34" ht="15.75">
      <c r="AG97" s="2">
        <v>37</v>
      </c>
      <c r="AH97" s="5">
        <v>0</v>
      </c>
    </row>
    <row r="98" spans="33:34" ht="15.75">
      <c r="AG98" s="2">
        <v>38</v>
      </c>
      <c r="AH98" s="5">
        <v>0</v>
      </c>
    </row>
    <row r="99" spans="33:34" ht="15.75">
      <c r="AG99" s="2">
        <v>39</v>
      </c>
      <c r="AH99" s="5">
        <v>0</v>
      </c>
    </row>
    <row r="100" spans="33:34" ht="15.75">
      <c r="AG100" s="2">
        <v>40</v>
      </c>
      <c r="AH100" s="5">
        <v>0</v>
      </c>
    </row>
  </sheetData>
  <sheetProtection/>
  <mergeCells count="38">
    <mergeCell ref="AG9:AG10"/>
    <mergeCell ref="AH9:AH10"/>
    <mergeCell ref="AI9:AI10"/>
    <mergeCell ref="AJ9:AJ10"/>
    <mergeCell ref="V9:W9"/>
    <mergeCell ref="X9:Y9"/>
    <mergeCell ref="Z9:AA9"/>
    <mergeCell ref="AB9:AC9"/>
    <mergeCell ref="AD9:AE9"/>
    <mergeCell ref="AF9:AF10"/>
    <mergeCell ref="O9:O10"/>
    <mergeCell ref="P9:P10"/>
    <mergeCell ref="Q9:Q10"/>
    <mergeCell ref="R9:R10"/>
    <mergeCell ref="S9:S10"/>
    <mergeCell ref="T9:U9"/>
    <mergeCell ref="I9:I10"/>
    <mergeCell ref="J9:J10"/>
    <mergeCell ref="K9:K10"/>
    <mergeCell ref="L9:L10"/>
    <mergeCell ref="M9:M10"/>
    <mergeCell ref="N9:N10"/>
    <mergeCell ref="C7:AH7"/>
    <mergeCell ref="C8:AH8"/>
    <mergeCell ref="A9:A10"/>
    <mergeCell ref="B9:B10"/>
    <mergeCell ref="C9:C10"/>
    <mergeCell ref="D9:D10"/>
    <mergeCell ref="E9:E10"/>
    <mergeCell ref="F9:F10"/>
    <mergeCell ref="G9:G10"/>
    <mergeCell ref="H9:H10"/>
    <mergeCell ref="C1:AH1"/>
    <mergeCell ref="C2:AH2"/>
    <mergeCell ref="C3:AH3"/>
    <mergeCell ref="C4:AH4"/>
    <mergeCell ref="C5:AH5"/>
    <mergeCell ref="C6:AH6"/>
  </mergeCells>
  <printOptions horizontalCentered="1"/>
  <pageMargins left="0.3937007874015748" right="0.3937007874015748" top="0.3937007874015748" bottom="1.1023622047244095" header="0.5118110236220472" footer="0.3937007874015748"/>
  <pageSetup fitToHeight="1" fitToWidth="1" horizontalDpi="600" verticalDpi="600" orientation="landscape" paperSize="9" scale="67" r:id="rId3"/>
  <headerFooter alignWithMargins="0">
    <oddHeader>&amp;L&amp;G
Место проведения:
г.Истра, Московская обл.
трасса «Бужарово»&amp;R
Дата проведения:
2-4 июня 2017</oddHeader>
    <oddFooter>&amp;LРуководитель гонки
Главный секретарь
&amp;RФедоров П.Н.
г.Москва, I кат., №А-17-199
Пчелинцева Л.И.
г.Рязань, ВК, №А-17-148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Z77"/>
  <sheetViews>
    <sheetView view="pageBreakPreview" zoomScale="70" zoomScaleNormal="75" zoomScaleSheetLayoutView="70" zoomScalePageLayoutView="0" workbookViewId="0" topLeftCell="A1">
      <pane xSplit="3" topLeftCell="D1" activePane="topRight" state="frozen"/>
      <selection pane="topLeft" activeCell="C9" sqref="C9:C10"/>
      <selection pane="topRight" activeCell="D15" sqref="D15"/>
    </sheetView>
  </sheetViews>
  <sheetFormatPr defaultColWidth="9.140625" defaultRowHeight="15"/>
  <cols>
    <col min="1" max="2" width="5.57421875" style="5" customWidth="1"/>
    <col min="3" max="3" width="4.7109375" style="5" customWidth="1"/>
    <col min="4" max="4" width="25.140625" style="5" customWidth="1"/>
    <col min="5" max="5" width="12.140625" style="5" customWidth="1"/>
    <col min="6" max="6" width="12.28125" style="5" customWidth="1"/>
    <col min="7" max="7" width="8.57421875" style="5" customWidth="1"/>
    <col min="8" max="8" width="27.8515625" style="5" customWidth="1"/>
    <col min="9" max="9" width="10.7109375" style="5" customWidth="1"/>
    <col min="10" max="10" width="12.28125" style="5" hidden="1" customWidth="1"/>
    <col min="11" max="13" width="9.7109375" style="5" customWidth="1"/>
    <col min="14" max="14" width="9.7109375" style="28" customWidth="1"/>
    <col min="15" max="16" width="10.57421875" style="5" hidden="1" customWidth="1"/>
    <col min="17" max="19" width="9.8515625" style="5" hidden="1" customWidth="1"/>
    <col min="20" max="23" width="8.57421875" style="5" hidden="1" customWidth="1"/>
    <col min="24" max="25" width="8.7109375" style="5" hidden="1" customWidth="1"/>
    <col min="26" max="27" width="8.8515625" style="5" hidden="1" customWidth="1"/>
    <col min="28" max="31" width="9.140625" style="5" customWidth="1"/>
    <col min="32" max="32" width="9.8515625" style="5" customWidth="1"/>
    <col min="33" max="33" width="8.00390625" style="5" customWidth="1"/>
    <col min="34" max="34" width="7.57421875" style="5" customWidth="1"/>
    <col min="35" max="36" width="9.140625" style="5" customWidth="1"/>
    <col min="37" max="37" width="7.140625" style="5" customWidth="1"/>
    <col min="38" max="42" width="9.140625" style="5" customWidth="1"/>
    <col min="43" max="52" width="9.140625" style="1" customWidth="1"/>
    <col min="53" max="53" width="9.140625" style="5" customWidth="1"/>
    <col min="54" max="54" width="20.7109375" style="5" customWidth="1"/>
    <col min="55" max="16384" width="9.140625" style="5" customWidth="1"/>
  </cols>
  <sheetData>
    <row r="1" spans="3:36" s="1" customFormat="1" ht="15.75">
      <c r="C1" s="62" t="s">
        <v>171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2"/>
      <c r="AJ1" s="2"/>
    </row>
    <row r="2" spans="3:36" s="1" customFormat="1" ht="15.75">
      <c r="C2" s="62" t="s">
        <v>172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2"/>
      <c r="AJ2" s="2"/>
    </row>
    <row r="3" spans="3:36" s="1" customFormat="1" ht="15.75">
      <c r="C3" s="62" t="s">
        <v>173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2"/>
      <c r="AJ3" s="2"/>
    </row>
    <row r="4" spans="3:36" s="1" customFormat="1" ht="15.75">
      <c r="C4" s="62" t="s">
        <v>174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2"/>
      <c r="AJ4" s="2"/>
    </row>
    <row r="5" spans="3:36" s="1" customFormat="1" ht="15.75">
      <c r="C5" s="62" t="s">
        <v>175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2"/>
      <c r="AJ5" s="2"/>
    </row>
    <row r="6" spans="3:36" s="1" customFormat="1" ht="30" customHeight="1">
      <c r="C6" s="63" t="s">
        <v>250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2"/>
      <c r="AJ6" s="2"/>
    </row>
    <row r="7" spans="3:36" s="1" customFormat="1" ht="20.25">
      <c r="C7" s="64" t="s">
        <v>251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2"/>
      <c r="AJ7" s="2"/>
    </row>
    <row r="8" spans="1:36" s="1" customFormat="1" ht="16.5" thickBot="1">
      <c r="A8" s="3"/>
      <c r="B8" s="3"/>
      <c r="C8" s="65" t="s">
        <v>177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4"/>
      <c r="AJ8" s="4"/>
    </row>
    <row r="9" spans="1:42" ht="31.5" customHeight="1">
      <c r="A9" s="66" t="s">
        <v>1</v>
      </c>
      <c r="B9" s="66" t="s">
        <v>2</v>
      </c>
      <c r="C9" s="68" t="s">
        <v>3</v>
      </c>
      <c r="D9" s="68" t="s">
        <v>4</v>
      </c>
      <c r="E9" s="68" t="s">
        <v>5</v>
      </c>
      <c r="F9" s="68" t="s">
        <v>6</v>
      </c>
      <c r="G9" s="70" t="s">
        <v>7</v>
      </c>
      <c r="H9" s="68" t="s">
        <v>8</v>
      </c>
      <c r="I9" s="68" t="s">
        <v>9</v>
      </c>
      <c r="J9" s="68" t="s">
        <v>10</v>
      </c>
      <c r="K9" s="68" t="s">
        <v>11</v>
      </c>
      <c r="L9" s="68" t="s">
        <v>12</v>
      </c>
      <c r="M9" s="68" t="s">
        <v>13</v>
      </c>
      <c r="N9" s="72" t="s">
        <v>14</v>
      </c>
      <c r="O9" s="68" t="s">
        <v>15</v>
      </c>
      <c r="P9" s="74" t="s">
        <v>16</v>
      </c>
      <c r="Q9" s="74" t="s">
        <v>17</v>
      </c>
      <c r="R9" s="68" t="s">
        <v>18</v>
      </c>
      <c r="S9" s="68" t="s">
        <v>19</v>
      </c>
      <c r="T9" s="76" t="s">
        <v>183</v>
      </c>
      <c r="U9" s="77"/>
      <c r="V9" s="76" t="s">
        <v>184</v>
      </c>
      <c r="W9" s="77"/>
      <c r="X9" s="76" t="s">
        <v>185</v>
      </c>
      <c r="Y9" s="77"/>
      <c r="Z9" s="76" t="s">
        <v>186</v>
      </c>
      <c r="AA9" s="77"/>
      <c r="AB9" s="76" t="s">
        <v>252</v>
      </c>
      <c r="AC9" s="77"/>
      <c r="AD9" s="76" t="s">
        <v>253</v>
      </c>
      <c r="AE9" s="77"/>
      <c r="AF9" s="80" t="s">
        <v>26</v>
      </c>
      <c r="AG9" s="78" t="s">
        <v>15</v>
      </c>
      <c r="AH9" s="72" t="s">
        <v>27</v>
      </c>
      <c r="AI9" s="72" t="s">
        <v>28</v>
      </c>
      <c r="AJ9" s="72" t="s">
        <v>27</v>
      </c>
      <c r="AM9" s="5">
        <v>1</v>
      </c>
      <c r="AN9" s="5">
        <v>2</v>
      </c>
      <c r="AO9" s="5">
        <v>3</v>
      </c>
      <c r="AP9" s="5">
        <v>4</v>
      </c>
    </row>
    <row r="10" spans="1:48" ht="16.5" thickBot="1">
      <c r="A10" s="67"/>
      <c r="B10" s="67"/>
      <c r="C10" s="69"/>
      <c r="D10" s="69"/>
      <c r="E10" s="69"/>
      <c r="F10" s="69"/>
      <c r="G10" s="71"/>
      <c r="H10" s="69"/>
      <c r="I10" s="69"/>
      <c r="J10" s="69"/>
      <c r="K10" s="69"/>
      <c r="L10" s="69"/>
      <c r="M10" s="69"/>
      <c r="N10" s="73"/>
      <c r="O10" s="69"/>
      <c r="P10" s="75"/>
      <c r="Q10" s="75"/>
      <c r="R10" s="69"/>
      <c r="S10" s="69"/>
      <c r="T10" s="6" t="s">
        <v>16</v>
      </c>
      <c r="U10" s="6" t="s">
        <v>17</v>
      </c>
      <c r="V10" s="6" t="s">
        <v>16</v>
      </c>
      <c r="W10" s="6" t="s">
        <v>17</v>
      </c>
      <c r="X10" s="6" t="s">
        <v>16</v>
      </c>
      <c r="Y10" s="6" t="s">
        <v>17</v>
      </c>
      <c r="Z10" s="6" t="s">
        <v>16</v>
      </c>
      <c r="AA10" s="6" t="s">
        <v>17</v>
      </c>
      <c r="AB10" s="6" t="s">
        <v>16</v>
      </c>
      <c r="AC10" s="6" t="s">
        <v>17</v>
      </c>
      <c r="AD10" s="6" t="s">
        <v>16</v>
      </c>
      <c r="AE10" s="6" t="s">
        <v>17</v>
      </c>
      <c r="AF10" s="81"/>
      <c r="AG10" s="79"/>
      <c r="AH10" s="73"/>
      <c r="AI10" s="73"/>
      <c r="AJ10" s="73"/>
      <c r="AM10" s="1" t="s">
        <v>29</v>
      </c>
      <c r="AN10" s="1" t="s">
        <v>30</v>
      </c>
      <c r="AO10" s="1" t="s">
        <v>31</v>
      </c>
      <c r="AP10" s="1" t="s">
        <v>32</v>
      </c>
      <c r="AQ10" s="1" t="s">
        <v>33</v>
      </c>
      <c r="AR10" s="1" t="s">
        <v>34</v>
      </c>
      <c r="AS10" s="1" t="s">
        <v>35</v>
      </c>
      <c r="AT10" s="1" t="s">
        <v>36</v>
      </c>
      <c r="AU10" s="1" t="s">
        <v>37</v>
      </c>
      <c r="AV10" s="1" t="s">
        <v>38</v>
      </c>
    </row>
    <row r="11" spans="1:52" s="19" customFormat="1" ht="31.5">
      <c r="A11" s="7">
        <v>37</v>
      </c>
      <c r="B11" s="7">
        <v>6</v>
      </c>
      <c r="C11" s="8">
        <v>37</v>
      </c>
      <c r="D11" s="9" t="s">
        <v>220</v>
      </c>
      <c r="E11" s="10" t="s">
        <v>190</v>
      </c>
      <c r="F11" s="11" t="s">
        <v>254</v>
      </c>
      <c r="G11" s="12" t="s">
        <v>55</v>
      </c>
      <c r="H11" s="9" t="s">
        <v>255</v>
      </c>
      <c r="I11" s="12" t="s">
        <v>256</v>
      </c>
      <c r="J11" s="13"/>
      <c r="K11" s="13" t="s">
        <v>257</v>
      </c>
      <c r="L11" s="13" t="s">
        <v>258</v>
      </c>
      <c r="M11" s="13" t="s">
        <v>259</v>
      </c>
      <c r="N11" s="14" t="s">
        <v>259</v>
      </c>
      <c r="O11" s="15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>
        <v>6</v>
      </c>
      <c r="AC11" s="16">
        <v>2</v>
      </c>
      <c r="AD11" s="16">
        <v>6</v>
      </c>
      <c r="AE11" s="16">
        <v>1</v>
      </c>
      <c r="AF11" s="16">
        <v>3</v>
      </c>
      <c r="AG11" s="17">
        <v>1</v>
      </c>
      <c r="AH11" s="18">
        <v>80</v>
      </c>
      <c r="AI11" s="17"/>
      <c r="AJ11" s="17"/>
      <c r="AM11" s="19">
        <v>0</v>
      </c>
      <c r="AN11" s="19">
        <v>0</v>
      </c>
      <c r="AO11" s="19">
        <v>0</v>
      </c>
      <c r="AP11" s="19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2</v>
      </c>
      <c r="AV11" s="20">
        <v>1</v>
      </c>
      <c r="AW11" s="21">
        <v>37</v>
      </c>
      <c r="AX11" s="21" t="s">
        <v>220</v>
      </c>
      <c r="AY11" s="21"/>
      <c r="AZ11" s="21"/>
    </row>
    <row r="12" spans="1:52" s="19" customFormat="1" ht="31.5">
      <c r="A12" s="7">
        <v>88</v>
      </c>
      <c r="B12" s="7">
        <v>8</v>
      </c>
      <c r="C12" s="8">
        <v>88</v>
      </c>
      <c r="D12" s="9" t="s">
        <v>260</v>
      </c>
      <c r="E12" s="10" t="s">
        <v>261</v>
      </c>
      <c r="F12" s="11" t="s">
        <v>262</v>
      </c>
      <c r="G12" s="12" t="s">
        <v>196</v>
      </c>
      <c r="H12" s="9" t="s">
        <v>255</v>
      </c>
      <c r="I12" s="12" t="s">
        <v>256</v>
      </c>
      <c r="J12" s="13"/>
      <c r="K12" s="13" t="s">
        <v>263</v>
      </c>
      <c r="L12" s="13" t="s">
        <v>264</v>
      </c>
      <c r="M12" s="13" t="s">
        <v>265</v>
      </c>
      <c r="N12" s="14" t="s">
        <v>263</v>
      </c>
      <c r="O12" s="15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>
        <v>6</v>
      </c>
      <c r="AC12" s="16">
        <v>1</v>
      </c>
      <c r="AD12" s="16">
        <v>6</v>
      </c>
      <c r="AE12" s="16">
        <v>2</v>
      </c>
      <c r="AF12" s="16">
        <v>3</v>
      </c>
      <c r="AG12" s="17">
        <v>2</v>
      </c>
      <c r="AH12" s="18">
        <v>62</v>
      </c>
      <c r="AI12" s="17"/>
      <c r="AJ12" s="17"/>
      <c r="AM12" s="19">
        <v>0</v>
      </c>
      <c r="AN12" s="19">
        <v>0</v>
      </c>
      <c r="AO12" s="19">
        <v>0</v>
      </c>
      <c r="AP12" s="19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1</v>
      </c>
      <c r="AV12" s="20">
        <v>2</v>
      </c>
      <c r="AW12" s="21">
        <v>88</v>
      </c>
      <c r="AX12" s="21" t="s">
        <v>260</v>
      </c>
      <c r="AY12" s="21"/>
      <c r="AZ12" s="21"/>
    </row>
    <row r="13" spans="1:52" s="19" customFormat="1" ht="31.5">
      <c r="A13" s="7">
        <v>17</v>
      </c>
      <c r="B13" s="7">
        <v>3</v>
      </c>
      <c r="C13" s="8">
        <v>17</v>
      </c>
      <c r="D13" s="9" t="s">
        <v>266</v>
      </c>
      <c r="E13" s="10" t="s">
        <v>48</v>
      </c>
      <c r="F13" s="11" t="s">
        <v>267</v>
      </c>
      <c r="G13" s="12" t="s">
        <v>268</v>
      </c>
      <c r="H13" s="9" t="s">
        <v>43</v>
      </c>
      <c r="I13" s="12" t="s">
        <v>44</v>
      </c>
      <c r="J13" s="13"/>
      <c r="K13" s="13" t="s">
        <v>269</v>
      </c>
      <c r="L13" s="13" t="s">
        <v>270</v>
      </c>
      <c r="M13" s="13" t="s">
        <v>271</v>
      </c>
      <c r="N13" s="14" t="s">
        <v>270</v>
      </c>
      <c r="O13" s="15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>
        <v>6</v>
      </c>
      <c r="AC13" s="16">
        <v>4</v>
      </c>
      <c r="AD13" s="16">
        <v>6</v>
      </c>
      <c r="AE13" s="16">
        <v>3</v>
      </c>
      <c r="AF13" s="16">
        <v>7</v>
      </c>
      <c r="AG13" s="17">
        <v>3</v>
      </c>
      <c r="AH13" s="18">
        <v>48</v>
      </c>
      <c r="AI13" s="17"/>
      <c r="AJ13" s="17"/>
      <c r="AM13" s="19">
        <v>0</v>
      </c>
      <c r="AN13" s="19">
        <v>0</v>
      </c>
      <c r="AO13" s="19">
        <v>0</v>
      </c>
      <c r="AP13" s="19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4</v>
      </c>
      <c r="AV13" s="20">
        <v>3</v>
      </c>
      <c r="AW13" s="21">
        <v>17</v>
      </c>
      <c r="AX13" s="21" t="s">
        <v>266</v>
      </c>
      <c r="AY13" s="21"/>
      <c r="AZ13" s="21"/>
    </row>
    <row r="14" spans="1:52" s="19" customFormat="1" ht="31.5">
      <c r="A14" s="7">
        <v>15</v>
      </c>
      <c r="B14" s="7">
        <v>2</v>
      </c>
      <c r="C14" s="8">
        <v>15</v>
      </c>
      <c r="D14" s="9" t="s">
        <v>272</v>
      </c>
      <c r="E14" s="10" t="s">
        <v>273</v>
      </c>
      <c r="F14" s="11" t="s">
        <v>274</v>
      </c>
      <c r="G14" s="12" t="s">
        <v>70</v>
      </c>
      <c r="H14" s="9" t="s">
        <v>275</v>
      </c>
      <c r="I14" s="12" t="s">
        <v>276</v>
      </c>
      <c r="J14" s="13"/>
      <c r="K14" s="13" t="s">
        <v>277</v>
      </c>
      <c r="L14" s="13" t="s">
        <v>278</v>
      </c>
      <c r="M14" s="13" t="s">
        <v>279</v>
      </c>
      <c r="N14" s="14" t="s">
        <v>278</v>
      </c>
      <c r="O14" s="1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>
        <v>6</v>
      </c>
      <c r="AC14" s="16">
        <v>3</v>
      </c>
      <c r="AD14" s="16">
        <v>6</v>
      </c>
      <c r="AE14" s="16">
        <v>4</v>
      </c>
      <c r="AF14" s="16">
        <v>7</v>
      </c>
      <c r="AG14" s="17">
        <v>4</v>
      </c>
      <c r="AH14" s="18">
        <v>37</v>
      </c>
      <c r="AI14" s="17"/>
      <c r="AJ14" s="17"/>
      <c r="AM14" s="19">
        <v>0</v>
      </c>
      <c r="AN14" s="19">
        <v>0</v>
      </c>
      <c r="AO14" s="19">
        <v>0</v>
      </c>
      <c r="AP14" s="19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3</v>
      </c>
      <c r="AV14" s="20">
        <v>4</v>
      </c>
      <c r="AW14" s="21">
        <v>15</v>
      </c>
      <c r="AX14" s="21" t="s">
        <v>272</v>
      </c>
      <c r="AY14" s="21"/>
      <c r="AZ14" s="21"/>
    </row>
    <row r="15" spans="1:52" s="19" customFormat="1" ht="31.5">
      <c r="A15" s="7">
        <v>31</v>
      </c>
      <c r="B15" s="7">
        <v>5</v>
      </c>
      <c r="C15" s="8">
        <v>31</v>
      </c>
      <c r="D15" s="9" t="s">
        <v>280</v>
      </c>
      <c r="E15" s="10" t="s">
        <v>281</v>
      </c>
      <c r="F15" s="11" t="s">
        <v>282</v>
      </c>
      <c r="G15" s="12" t="s">
        <v>42</v>
      </c>
      <c r="H15" s="9" t="s">
        <v>43</v>
      </c>
      <c r="I15" s="12" t="s">
        <v>44</v>
      </c>
      <c r="J15" s="13"/>
      <c r="K15" s="13" t="s">
        <v>283</v>
      </c>
      <c r="L15" s="13" t="s">
        <v>284</v>
      </c>
      <c r="M15" s="13" t="s">
        <v>285</v>
      </c>
      <c r="N15" s="14" t="s">
        <v>284</v>
      </c>
      <c r="O15" s="1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>
        <v>6</v>
      </c>
      <c r="AC15" s="16">
        <v>5</v>
      </c>
      <c r="AD15" s="16">
        <v>6</v>
      </c>
      <c r="AE15" s="16">
        <v>5</v>
      </c>
      <c r="AF15" s="16">
        <v>10</v>
      </c>
      <c r="AG15" s="17">
        <v>5</v>
      </c>
      <c r="AH15" s="18">
        <v>27</v>
      </c>
      <c r="AI15" s="17"/>
      <c r="AJ15" s="17"/>
      <c r="AM15" s="19">
        <v>0</v>
      </c>
      <c r="AN15" s="19">
        <v>0</v>
      </c>
      <c r="AO15" s="19">
        <v>0</v>
      </c>
      <c r="AP15" s="19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5</v>
      </c>
      <c r="AV15" s="20">
        <v>5</v>
      </c>
      <c r="AW15" s="21">
        <v>31</v>
      </c>
      <c r="AX15" s="21" t="s">
        <v>280</v>
      </c>
      <c r="AY15" s="21"/>
      <c r="AZ15" s="21"/>
    </row>
    <row r="16" spans="1:52" s="19" customFormat="1" ht="31.5">
      <c r="A16" s="7">
        <v>24</v>
      </c>
      <c r="B16" s="7">
        <v>4</v>
      </c>
      <c r="C16" s="8">
        <v>24</v>
      </c>
      <c r="D16" s="9" t="s">
        <v>286</v>
      </c>
      <c r="E16" s="10" t="s">
        <v>287</v>
      </c>
      <c r="F16" s="11" t="s">
        <v>288</v>
      </c>
      <c r="G16" s="12" t="s">
        <v>42</v>
      </c>
      <c r="H16" s="9" t="s">
        <v>289</v>
      </c>
      <c r="I16" s="12" t="s">
        <v>290</v>
      </c>
      <c r="J16" s="13"/>
      <c r="K16" s="13" t="s">
        <v>130</v>
      </c>
      <c r="L16" s="13" t="s">
        <v>130</v>
      </c>
      <c r="M16" s="13" t="s">
        <v>130</v>
      </c>
      <c r="N16" s="14" t="s">
        <v>130</v>
      </c>
      <c r="O16" s="15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>
        <v>6</v>
      </c>
      <c r="AC16" s="16">
        <v>6</v>
      </c>
      <c r="AD16" s="16">
        <v>6</v>
      </c>
      <c r="AE16" s="16">
        <v>6</v>
      </c>
      <c r="AF16" s="16">
        <v>12</v>
      </c>
      <c r="AG16" s="17">
        <v>6</v>
      </c>
      <c r="AH16" s="18">
        <v>17</v>
      </c>
      <c r="AI16" s="17"/>
      <c r="AJ16" s="17"/>
      <c r="AM16" s="19">
        <v>0</v>
      </c>
      <c r="AN16" s="19">
        <v>0</v>
      </c>
      <c r="AO16" s="19">
        <v>0</v>
      </c>
      <c r="AP16" s="19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6</v>
      </c>
      <c r="AV16" s="20">
        <v>6</v>
      </c>
      <c r="AW16" s="21">
        <v>24</v>
      </c>
      <c r="AX16" s="21" t="s">
        <v>286</v>
      </c>
      <c r="AY16" s="21"/>
      <c r="AZ16" s="21"/>
    </row>
    <row r="17" spans="1:52" s="19" customFormat="1" ht="31.5">
      <c r="A17" s="7">
        <v>11</v>
      </c>
      <c r="B17" s="7">
        <v>1</v>
      </c>
      <c r="C17" s="8">
        <v>11</v>
      </c>
      <c r="D17" s="9" t="s">
        <v>291</v>
      </c>
      <c r="E17" s="10" t="s">
        <v>211</v>
      </c>
      <c r="F17" s="11" t="s">
        <v>292</v>
      </c>
      <c r="G17" s="12" t="s">
        <v>70</v>
      </c>
      <c r="H17" s="9" t="s">
        <v>43</v>
      </c>
      <c r="I17" s="12" t="s">
        <v>44</v>
      </c>
      <c r="J17" s="13"/>
      <c r="K17" s="13" t="s">
        <v>293</v>
      </c>
      <c r="L17" s="13" t="s">
        <v>130</v>
      </c>
      <c r="M17" s="13" t="s">
        <v>130</v>
      </c>
      <c r="N17" s="14" t="s">
        <v>293</v>
      </c>
      <c r="O17" s="1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>
        <v>5</v>
      </c>
      <c r="AC17" s="16">
        <v>7</v>
      </c>
      <c r="AD17" s="16">
        <v>6</v>
      </c>
      <c r="AE17" s="16">
        <v>7</v>
      </c>
      <c r="AF17" s="16">
        <v>14</v>
      </c>
      <c r="AG17" s="17">
        <v>7</v>
      </c>
      <c r="AH17" s="18">
        <v>9</v>
      </c>
      <c r="AI17" s="17"/>
      <c r="AJ17" s="17"/>
      <c r="AM17" s="19">
        <v>0</v>
      </c>
      <c r="AN17" s="19">
        <v>0</v>
      </c>
      <c r="AO17" s="19">
        <v>0</v>
      </c>
      <c r="AP17" s="19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7</v>
      </c>
      <c r="AV17" s="20">
        <v>7</v>
      </c>
      <c r="AW17" s="21">
        <v>11</v>
      </c>
      <c r="AX17" s="21" t="s">
        <v>291</v>
      </c>
      <c r="AY17" s="21"/>
      <c r="AZ17" s="21"/>
    </row>
    <row r="18" spans="1:52" s="19" customFormat="1" ht="31.5">
      <c r="A18" s="7">
        <v>56</v>
      </c>
      <c r="B18" s="7">
        <v>7</v>
      </c>
      <c r="C18" s="8">
        <v>56</v>
      </c>
      <c r="D18" s="9" t="s">
        <v>294</v>
      </c>
      <c r="E18" s="10" t="s">
        <v>48</v>
      </c>
      <c r="F18" s="11" t="s">
        <v>295</v>
      </c>
      <c r="G18" s="12" t="s">
        <v>196</v>
      </c>
      <c r="H18" s="9" t="s">
        <v>296</v>
      </c>
      <c r="I18" s="12" t="s">
        <v>297</v>
      </c>
      <c r="J18" s="13"/>
      <c r="K18" s="13" t="s">
        <v>130</v>
      </c>
      <c r="L18" s="13" t="s">
        <v>130</v>
      </c>
      <c r="M18" s="13" t="s">
        <v>130</v>
      </c>
      <c r="N18" s="14" t="s">
        <v>130</v>
      </c>
      <c r="O18" s="15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 t="s">
        <v>298</v>
      </c>
      <c r="AC18" s="16">
        <v>8</v>
      </c>
      <c r="AD18" s="16" t="s">
        <v>298</v>
      </c>
      <c r="AE18" s="16">
        <v>8</v>
      </c>
      <c r="AF18" s="16">
        <v>16</v>
      </c>
      <c r="AG18" s="17">
        <v>8</v>
      </c>
      <c r="AH18" s="18" t="s">
        <v>167</v>
      </c>
      <c r="AI18" s="17"/>
      <c r="AJ18" s="17"/>
      <c r="AM18" s="19">
        <v>0</v>
      </c>
      <c r="AN18" s="19">
        <v>0</v>
      </c>
      <c r="AO18" s="19">
        <v>0</v>
      </c>
      <c r="AP18" s="19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8</v>
      </c>
      <c r="AV18" s="20">
        <v>8</v>
      </c>
      <c r="AW18" s="21">
        <v>56</v>
      </c>
      <c r="AX18" s="21" t="s">
        <v>294</v>
      </c>
      <c r="AY18" s="21"/>
      <c r="AZ18" s="21"/>
    </row>
    <row r="19" spans="1:52" s="19" customFormat="1" ht="15.75" hidden="1">
      <c r="A19" s="7"/>
      <c r="B19" s="7"/>
      <c r="C19" s="8"/>
      <c r="D19" s="9"/>
      <c r="E19" s="23"/>
      <c r="F19" s="11"/>
      <c r="G19" s="12"/>
      <c r="H19" s="9"/>
      <c r="I19" s="12"/>
      <c r="J19" s="13"/>
      <c r="K19" s="13"/>
      <c r="L19" s="13"/>
      <c r="M19" s="13"/>
      <c r="N19" s="14"/>
      <c r="O19" s="15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8">
        <v>0</v>
      </c>
      <c r="AI19" s="17"/>
      <c r="AJ19" s="17"/>
      <c r="AM19" s="19">
        <v>0</v>
      </c>
      <c r="AN19" s="19">
        <v>0</v>
      </c>
      <c r="AO19" s="19">
        <v>0</v>
      </c>
      <c r="AP19" s="19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1">
        <v>0</v>
      </c>
      <c r="AX19" s="21">
        <v>0</v>
      </c>
      <c r="AY19" s="21"/>
      <c r="AZ19" s="21"/>
    </row>
    <row r="20" spans="1:52" s="19" customFormat="1" ht="15.75" hidden="1">
      <c r="A20" s="7"/>
      <c r="B20" s="7"/>
      <c r="C20" s="8"/>
      <c r="D20" s="9"/>
      <c r="E20" s="10"/>
      <c r="F20" s="11"/>
      <c r="G20" s="12"/>
      <c r="H20" s="9"/>
      <c r="I20" s="12"/>
      <c r="J20" s="13"/>
      <c r="K20" s="13"/>
      <c r="L20" s="13"/>
      <c r="M20" s="13"/>
      <c r="N20" s="14"/>
      <c r="O20" s="15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8">
        <v>0</v>
      </c>
      <c r="AI20" s="17"/>
      <c r="AJ20" s="17"/>
      <c r="AM20" s="19">
        <v>0</v>
      </c>
      <c r="AN20" s="19">
        <v>0</v>
      </c>
      <c r="AO20" s="19">
        <v>0</v>
      </c>
      <c r="AP20" s="19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1">
        <v>0</v>
      </c>
      <c r="AX20" s="21">
        <v>0</v>
      </c>
      <c r="AY20" s="21"/>
      <c r="AZ20" s="21"/>
    </row>
    <row r="21" spans="1:52" s="19" customFormat="1" ht="15.75" hidden="1">
      <c r="A21" s="7"/>
      <c r="B21" s="7"/>
      <c r="C21" s="8"/>
      <c r="D21" s="9"/>
      <c r="E21" s="10"/>
      <c r="F21" s="11"/>
      <c r="G21" s="12"/>
      <c r="H21" s="9"/>
      <c r="I21" s="12"/>
      <c r="J21" s="13"/>
      <c r="K21" s="13"/>
      <c r="L21" s="13"/>
      <c r="M21" s="13"/>
      <c r="N21" s="14"/>
      <c r="O21" s="15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8">
        <v>0</v>
      </c>
      <c r="AI21" s="17"/>
      <c r="AJ21" s="17"/>
      <c r="AM21" s="19">
        <v>0</v>
      </c>
      <c r="AN21" s="19">
        <v>0</v>
      </c>
      <c r="AO21" s="19">
        <v>0</v>
      </c>
      <c r="AP21" s="19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1">
        <v>0</v>
      </c>
      <c r="AX21" s="21">
        <v>0</v>
      </c>
      <c r="AY21" s="21"/>
      <c r="AZ21" s="21"/>
    </row>
    <row r="22" spans="1:52" s="19" customFormat="1" ht="15.75" hidden="1">
      <c r="A22" s="7"/>
      <c r="B22" s="7"/>
      <c r="C22" s="8"/>
      <c r="D22" s="9"/>
      <c r="E22" s="10"/>
      <c r="F22" s="11"/>
      <c r="G22" s="12"/>
      <c r="H22" s="9"/>
      <c r="I22" s="12"/>
      <c r="J22" s="13"/>
      <c r="K22" s="13"/>
      <c r="L22" s="13"/>
      <c r="M22" s="13"/>
      <c r="N22" s="14"/>
      <c r="O22" s="15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>
        <v>0</v>
      </c>
      <c r="AI22" s="17"/>
      <c r="AJ22" s="17"/>
      <c r="AM22" s="19">
        <v>0</v>
      </c>
      <c r="AN22" s="19">
        <v>0</v>
      </c>
      <c r="AO22" s="19">
        <v>0</v>
      </c>
      <c r="AP22" s="19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1">
        <v>0</v>
      </c>
      <c r="AX22" s="21">
        <v>0</v>
      </c>
      <c r="AY22" s="21"/>
      <c r="AZ22" s="21"/>
    </row>
    <row r="23" spans="1:52" s="19" customFormat="1" ht="15.75" hidden="1">
      <c r="A23" s="7"/>
      <c r="B23" s="7"/>
      <c r="C23" s="8"/>
      <c r="D23" s="9"/>
      <c r="E23" s="10"/>
      <c r="F23" s="11"/>
      <c r="G23" s="12"/>
      <c r="H23" s="9"/>
      <c r="I23" s="12"/>
      <c r="J23" s="13"/>
      <c r="K23" s="13"/>
      <c r="L23" s="13"/>
      <c r="M23" s="13"/>
      <c r="N23" s="14"/>
      <c r="O23" s="15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8">
        <v>0</v>
      </c>
      <c r="AI23" s="17"/>
      <c r="AJ23" s="17"/>
      <c r="AM23" s="19">
        <v>0</v>
      </c>
      <c r="AN23" s="19">
        <v>0</v>
      </c>
      <c r="AO23" s="19">
        <v>0</v>
      </c>
      <c r="AP23" s="19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1">
        <v>0</v>
      </c>
      <c r="AX23" s="21">
        <v>0</v>
      </c>
      <c r="AY23" s="21"/>
      <c r="AZ23" s="21"/>
    </row>
    <row r="24" spans="1:52" s="19" customFormat="1" ht="15.75" hidden="1">
      <c r="A24" s="7"/>
      <c r="B24" s="7"/>
      <c r="C24" s="8"/>
      <c r="D24" s="9"/>
      <c r="E24" s="10"/>
      <c r="F24" s="11"/>
      <c r="G24" s="12"/>
      <c r="H24" s="9"/>
      <c r="I24" s="12"/>
      <c r="J24" s="13"/>
      <c r="K24" s="13"/>
      <c r="L24" s="13"/>
      <c r="M24" s="13"/>
      <c r="N24" s="14"/>
      <c r="O24" s="1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8">
        <v>0</v>
      </c>
      <c r="AI24" s="17"/>
      <c r="AJ24" s="17"/>
      <c r="AM24" s="19">
        <v>0</v>
      </c>
      <c r="AN24" s="19">
        <v>0</v>
      </c>
      <c r="AO24" s="19">
        <v>0</v>
      </c>
      <c r="AP24" s="19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1">
        <v>0</v>
      </c>
      <c r="AX24" s="21">
        <v>0</v>
      </c>
      <c r="AY24" s="21"/>
      <c r="AZ24" s="21"/>
    </row>
    <row r="25" spans="1:52" s="19" customFormat="1" ht="15.75" hidden="1">
      <c r="A25" s="7"/>
      <c r="B25" s="7"/>
      <c r="C25" s="8"/>
      <c r="D25" s="9"/>
      <c r="E25" s="10"/>
      <c r="F25" s="11"/>
      <c r="G25" s="12"/>
      <c r="H25" s="9"/>
      <c r="I25" s="12"/>
      <c r="J25" s="13"/>
      <c r="K25" s="13"/>
      <c r="L25" s="13"/>
      <c r="M25" s="13"/>
      <c r="N25" s="14"/>
      <c r="O25" s="15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8">
        <v>0</v>
      </c>
      <c r="AI25" s="17"/>
      <c r="AJ25" s="17"/>
      <c r="AM25" s="19">
        <v>0</v>
      </c>
      <c r="AN25" s="19">
        <v>0</v>
      </c>
      <c r="AO25" s="19">
        <v>0</v>
      </c>
      <c r="AP25" s="19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1">
        <v>0</v>
      </c>
      <c r="AX25" s="21">
        <v>0</v>
      </c>
      <c r="AY25" s="21"/>
      <c r="AZ25" s="21"/>
    </row>
    <row r="26" spans="1:52" s="19" customFormat="1" ht="15.75" hidden="1">
      <c r="A26" s="7"/>
      <c r="B26" s="7"/>
      <c r="C26" s="8"/>
      <c r="D26" s="9"/>
      <c r="E26" s="10"/>
      <c r="F26" s="11"/>
      <c r="G26" s="12"/>
      <c r="H26" s="9"/>
      <c r="I26" s="13"/>
      <c r="J26" s="12"/>
      <c r="K26" s="12"/>
      <c r="L26" s="12"/>
      <c r="M26" s="12"/>
      <c r="N26" s="24"/>
      <c r="O26" s="15"/>
      <c r="P26" s="16"/>
      <c r="Q26" s="16"/>
      <c r="R26" s="16"/>
      <c r="S26" s="16"/>
      <c r="T26" s="16"/>
      <c r="U26" s="16"/>
      <c r="V26" s="16"/>
      <c r="W26" s="16"/>
      <c r="X26" s="16"/>
      <c r="Y26" s="25"/>
      <c r="Z26" s="16"/>
      <c r="AA26" s="25"/>
      <c r="AB26" s="16"/>
      <c r="AC26" s="16"/>
      <c r="AD26" s="16"/>
      <c r="AE26" s="16"/>
      <c r="AF26" s="16"/>
      <c r="AG26" s="17"/>
      <c r="AH26" s="17">
        <v>0</v>
      </c>
      <c r="AI26" s="17"/>
      <c r="AJ26" s="17"/>
      <c r="AM26" s="19">
        <v>0</v>
      </c>
      <c r="AN26" s="19">
        <v>0</v>
      </c>
      <c r="AO26" s="19">
        <v>0</v>
      </c>
      <c r="AP26" s="19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1">
        <v>0</v>
      </c>
      <c r="AX26" s="21">
        <v>0</v>
      </c>
      <c r="AY26" s="21"/>
      <c r="AZ26" s="21"/>
    </row>
    <row r="27" spans="1:52" s="19" customFormat="1" ht="15.75" hidden="1">
      <c r="A27" s="7"/>
      <c r="B27" s="7"/>
      <c r="C27" s="8"/>
      <c r="D27" s="9"/>
      <c r="E27" s="10"/>
      <c r="F27" s="11"/>
      <c r="G27" s="12"/>
      <c r="H27" s="9"/>
      <c r="I27" s="13"/>
      <c r="J27" s="12"/>
      <c r="K27" s="12"/>
      <c r="L27" s="12"/>
      <c r="M27" s="12"/>
      <c r="N27" s="24"/>
      <c r="O27" s="15"/>
      <c r="P27" s="16"/>
      <c r="Q27" s="16"/>
      <c r="R27" s="16"/>
      <c r="S27" s="16"/>
      <c r="T27" s="16"/>
      <c r="U27" s="16"/>
      <c r="V27" s="16"/>
      <c r="W27" s="16"/>
      <c r="X27" s="16"/>
      <c r="Y27" s="25"/>
      <c r="Z27" s="16"/>
      <c r="AA27" s="25"/>
      <c r="AB27" s="16"/>
      <c r="AC27" s="16"/>
      <c r="AD27" s="16"/>
      <c r="AE27" s="16"/>
      <c r="AF27" s="16"/>
      <c r="AG27" s="17"/>
      <c r="AH27" s="17">
        <v>0</v>
      </c>
      <c r="AI27" s="17"/>
      <c r="AJ27" s="17"/>
      <c r="AM27" s="19">
        <v>0</v>
      </c>
      <c r="AN27" s="19">
        <v>0</v>
      </c>
      <c r="AO27" s="19">
        <v>0</v>
      </c>
      <c r="AP27" s="19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1">
        <v>0</v>
      </c>
      <c r="AX27" s="21">
        <v>0</v>
      </c>
      <c r="AY27" s="21"/>
      <c r="AZ27" s="21"/>
    </row>
    <row r="28" spans="1:52" s="19" customFormat="1" ht="15.75" hidden="1">
      <c r="A28" s="7"/>
      <c r="B28" s="7"/>
      <c r="C28" s="8"/>
      <c r="D28" s="9"/>
      <c r="E28" s="10"/>
      <c r="F28" s="11"/>
      <c r="G28" s="12"/>
      <c r="H28" s="9"/>
      <c r="I28" s="13"/>
      <c r="J28" s="12"/>
      <c r="K28" s="12"/>
      <c r="L28" s="12"/>
      <c r="M28" s="12"/>
      <c r="N28" s="24"/>
      <c r="O28" s="15"/>
      <c r="P28" s="16"/>
      <c r="Q28" s="16"/>
      <c r="R28" s="16"/>
      <c r="S28" s="16"/>
      <c r="T28" s="16"/>
      <c r="U28" s="16"/>
      <c r="V28" s="16"/>
      <c r="W28" s="16"/>
      <c r="X28" s="16"/>
      <c r="Y28" s="25"/>
      <c r="Z28" s="16"/>
      <c r="AA28" s="25"/>
      <c r="AB28" s="16"/>
      <c r="AC28" s="16"/>
      <c r="AD28" s="16"/>
      <c r="AE28" s="16"/>
      <c r="AF28" s="16"/>
      <c r="AG28" s="17"/>
      <c r="AH28" s="17">
        <v>0</v>
      </c>
      <c r="AI28" s="17"/>
      <c r="AJ28" s="17"/>
      <c r="AM28" s="19">
        <v>0</v>
      </c>
      <c r="AN28" s="19">
        <v>0</v>
      </c>
      <c r="AO28" s="19">
        <v>0</v>
      </c>
      <c r="AP28" s="19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1">
        <v>0</v>
      </c>
      <c r="AX28" s="21">
        <v>0</v>
      </c>
      <c r="AY28" s="21"/>
      <c r="AZ28" s="21"/>
    </row>
    <row r="29" spans="1:52" s="19" customFormat="1" ht="15.75" hidden="1">
      <c r="A29" s="7"/>
      <c r="B29" s="7"/>
      <c r="C29" s="8"/>
      <c r="D29" s="9"/>
      <c r="E29" s="10"/>
      <c r="F29" s="11"/>
      <c r="G29" s="12"/>
      <c r="H29" s="9"/>
      <c r="I29" s="12"/>
      <c r="J29" s="12"/>
      <c r="K29" s="12"/>
      <c r="L29" s="12"/>
      <c r="M29" s="12"/>
      <c r="N29" s="24"/>
      <c r="O29" s="15"/>
      <c r="P29" s="16"/>
      <c r="Q29" s="16"/>
      <c r="R29" s="16"/>
      <c r="S29" s="16"/>
      <c r="T29" s="16"/>
      <c r="U29" s="16"/>
      <c r="V29" s="16"/>
      <c r="W29" s="16"/>
      <c r="X29" s="16"/>
      <c r="Y29" s="25"/>
      <c r="Z29" s="16"/>
      <c r="AA29" s="25"/>
      <c r="AB29" s="16"/>
      <c r="AC29" s="16"/>
      <c r="AD29" s="16"/>
      <c r="AE29" s="16"/>
      <c r="AF29" s="16"/>
      <c r="AG29" s="17"/>
      <c r="AH29" s="17">
        <v>0</v>
      </c>
      <c r="AI29" s="17"/>
      <c r="AJ29" s="17"/>
      <c r="AM29" s="19">
        <v>0</v>
      </c>
      <c r="AN29" s="19">
        <v>0</v>
      </c>
      <c r="AO29" s="19">
        <v>0</v>
      </c>
      <c r="AP29" s="19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1">
        <v>0</v>
      </c>
      <c r="AX29" s="21">
        <v>0</v>
      </c>
      <c r="AY29" s="21"/>
      <c r="AZ29" s="21"/>
    </row>
    <row r="30" spans="1:52" s="19" customFormat="1" ht="15.75" hidden="1">
      <c r="A30" s="7"/>
      <c r="B30" s="7"/>
      <c r="C30" s="8"/>
      <c r="D30" s="9"/>
      <c r="E30" s="10"/>
      <c r="F30" s="11"/>
      <c r="G30" s="12"/>
      <c r="H30" s="9"/>
      <c r="I30" s="12"/>
      <c r="J30" s="12"/>
      <c r="K30" s="12"/>
      <c r="L30" s="12"/>
      <c r="M30" s="12"/>
      <c r="N30" s="24"/>
      <c r="O30" s="15"/>
      <c r="P30" s="16"/>
      <c r="Q30" s="16"/>
      <c r="R30" s="16"/>
      <c r="S30" s="16"/>
      <c r="T30" s="16"/>
      <c r="U30" s="16"/>
      <c r="V30" s="16"/>
      <c r="W30" s="16"/>
      <c r="X30" s="16"/>
      <c r="Y30" s="25"/>
      <c r="Z30" s="16"/>
      <c r="AA30" s="25"/>
      <c r="AB30" s="16"/>
      <c r="AC30" s="16"/>
      <c r="AD30" s="16"/>
      <c r="AE30" s="16"/>
      <c r="AF30" s="16"/>
      <c r="AG30" s="17"/>
      <c r="AH30" s="17">
        <v>0</v>
      </c>
      <c r="AI30" s="17"/>
      <c r="AJ30" s="17"/>
      <c r="AM30" s="19">
        <v>0</v>
      </c>
      <c r="AN30" s="19">
        <v>0</v>
      </c>
      <c r="AO30" s="19">
        <v>0</v>
      </c>
      <c r="AP30" s="19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1">
        <v>0</v>
      </c>
      <c r="AX30" s="21">
        <v>0</v>
      </c>
      <c r="AY30" s="21"/>
      <c r="AZ30" s="21"/>
    </row>
    <row r="31" spans="1:34" ht="15.75">
      <c r="A31" s="26">
        <v>8</v>
      </c>
      <c r="B31" s="26">
        <v>8</v>
      </c>
      <c r="D31" s="27"/>
      <c r="AH31" s="26">
        <v>8</v>
      </c>
    </row>
    <row r="32" spans="4:36" ht="15.75" hidden="1">
      <c r="D32" s="5" t="s">
        <v>168</v>
      </c>
      <c r="N32" s="29" t="s">
        <v>178</v>
      </c>
      <c r="AH32" s="29"/>
      <c r="AI32" s="29"/>
      <c r="AJ32" s="29"/>
    </row>
    <row r="33" spans="4:36" ht="15.75" hidden="1">
      <c r="D33" s="27"/>
      <c r="AH33" s="29"/>
      <c r="AI33" s="29"/>
      <c r="AJ33" s="29"/>
    </row>
    <row r="34" spans="4:36" ht="24" customHeight="1">
      <c r="D34" s="30" t="s">
        <v>169</v>
      </c>
      <c r="E34" s="31"/>
      <c r="F34" s="31"/>
      <c r="G34" s="32"/>
      <c r="H34" s="33" t="s">
        <v>179</v>
      </c>
      <c r="AF34" s="34"/>
      <c r="AG34" s="35" t="s">
        <v>179</v>
      </c>
      <c r="AH34" s="29"/>
      <c r="AI34" s="29"/>
      <c r="AJ34" s="29"/>
    </row>
    <row r="35" spans="4:52" s="38" customFormat="1" ht="24" customHeight="1">
      <c r="D35" s="3" t="s">
        <v>170</v>
      </c>
      <c r="E35" s="36"/>
      <c r="F35" s="37"/>
      <c r="H35" s="33" t="s">
        <v>180</v>
      </c>
      <c r="N35" s="39"/>
      <c r="AG35" s="35" t="s">
        <v>180</v>
      </c>
      <c r="AH35" s="5"/>
      <c r="AI35" s="35"/>
      <c r="AJ35" s="35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4:37" ht="24" customHeight="1">
      <c r="D36" s="38" t="s">
        <v>170</v>
      </c>
      <c r="E36" s="38"/>
      <c r="F36" s="37"/>
      <c r="G36" s="38"/>
      <c r="H36" s="33" t="s">
        <v>181</v>
      </c>
      <c r="I36" s="38"/>
      <c r="AF36" s="38"/>
      <c r="AG36" s="35" t="s">
        <v>181</v>
      </c>
      <c r="AK36" s="5">
        <v>100</v>
      </c>
    </row>
    <row r="37" spans="4:37" ht="17.25" customHeight="1">
      <c r="D37" s="38"/>
      <c r="H37" s="38"/>
      <c r="AF37" s="38"/>
      <c r="AG37" s="38"/>
      <c r="AK37" s="38">
        <v>86</v>
      </c>
    </row>
    <row r="38" spans="33:37" ht="15.75">
      <c r="AG38" s="2">
        <v>1</v>
      </c>
      <c r="AH38" s="5">
        <v>80</v>
      </c>
      <c r="AJ38" s="5">
        <v>80</v>
      </c>
      <c r="AK38" s="5">
        <v>76</v>
      </c>
    </row>
    <row r="39" spans="33:37" ht="15.75">
      <c r="AG39" s="2">
        <v>2</v>
      </c>
      <c r="AH39" s="5">
        <v>62</v>
      </c>
      <c r="AJ39" s="5">
        <v>62</v>
      </c>
      <c r="AK39" s="5">
        <v>67</v>
      </c>
    </row>
    <row r="40" spans="33:37" ht="15.75">
      <c r="AG40" s="2">
        <v>3</v>
      </c>
      <c r="AH40" s="5">
        <v>48</v>
      </c>
      <c r="AJ40" s="5">
        <v>48</v>
      </c>
      <c r="AK40" s="5">
        <v>59</v>
      </c>
    </row>
    <row r="41" spans="33:37" ht="15.75">
      <c r="AG41" s="2">
        <v>4</v>
      </c>
      <c r="AH41" s="5">
        <v>37</v>
      </c>
      <c r="AJ41" s="5">
        <v>37</v>
      </c>
      <c r="AK41" s="5">
        <v>52</v>
      </c>
    </row>
    <row r="42" spans="33:37" ht="15.75">
      <c r="AG42" s="2">
        <v>5</v>
      </c>
      <c r="AH42" s="5">
        <v>27</v>
      </c>
      <c r="AJ42" s="5">
        <v>27</v>
      </c>
      <c r="AK42" s="5">
        <v>46</v>
      </c>
    </row>
    <row r="43" spans="33:37" ht="15.75">
      <c r="AG43" s="2">
        <v>6</v>
      </c>
      <c r="AH43" s="5">
        <v>17</v>
      </c>
      <c r="AJ43" s="5">
        <v>17</v>
      </c>
      <c r="AK43" s="5">
        <v>40</v>
      </c>
    </row>
    <row r="44" spans="33:37" ht="15.75">
      <c r="AG44" s="2">
        <v>7</v>
      </c>
      <c r="AH44" s="5">
        <v>9</v>
      </c>
      <c r="AJ44" s="5">
        <v>9</v>
      </c>
      <c r="AK44" s="5">
        <v>34</v>
      </c>
    </row>
    <row r="45" spans="33:37" ht="15.75">
      <c r="AG45" s="2">
        <v>8</v>
      </c>
      <c r="AH45" s="5">
        <v>1</v>
      </c>
      <c r="AJ45" s="5">
        <v>1</v>
      </c>
      <c r="AK45" s="5">
        <v>29</v>
      </c>
    </row>
    <row r="46" spans="33:37" ht="15.75">
      <c r="AG46" s="2">
        <v>9</v>
      </c>
      <c r="AH46" s="5">
        <v>0</v>
      </c>
      <c r="AJ46" s="5">
        <v>0</v>
      </c>
      <c r="AK46" s="5">
        <v>24</v>
      </c>
    </row>
    <row r="47" spans="33:37" ht="15.75">
      <c r="AG47" s="2">
        <v>10</v>
      </c>
      <c r="AH47" s="5">
        <v>0</v>
      </c>
      <c r="AJ47" s="5">
        <v>0</v>
      </c>
      <c r="AK47" s="5">
        <v>19</v>
      </c>
    </row>
    <row r="48" spans="33:37" ht="15.75">
      <c r="AG48" s="2">
        <v>11</v>
      </c>
      <c r="AH48" s="5">
        <v>0</v>
      </c>
      <c r="AJ48" s="5">
        <v>0</v>
      </c>
      <c r="AK48" s="5">
        <v>14</v>
      </c>
    </row>
    <row r="49" spans="33:37" ht="15.75">
      <c r="AG49" s="2">
        <v>12</v>
      </c>
      <c r="AH49" s="5">
        <v>0</v>
      </c>
      <c r="AJ49" s="5">
        <v>0</v>
      </c>
      <c r="AK49" s="5">
        <v>10</v>
      </c>
    </row>
    <row r="50" spans="33:37" ht="15.75">
      <c r="AG50" s="2">
        <v>13</v>
      </c>
      <c r="AH50" s="5">
        <v>0</v>
      </c>
      <c r="AJ50" s="5">
        <v>0</v>
      </c>
      <c r="AK50" s="5">
        <v>5</v>
      </c>
    </row>
    <row r="51" spans="33:37" ht="15.75">
      <c r="AG51" s="2">
        <v>14</v>
      </c>
      <c r="AH51" s="5">
        <v>0</v>
      </c>
      <c r="AJ51" s="5">
        <v>0</v>
      </c>
      <c r="AK51" s="5">
        <v>1</v>
      </c>
    </row>
    <row r="52" spans="33:36" ht="15.75">
      <c r="AG52" s="2">
        <v>15</v>
      </c>
      <c r="AH52" s="5">
        <v>0</v>
      </c>
      <c r="AJ52" s="5">
        <v>0</v>
      </c>
    </row>
    <row r="53" spans="33:36" ht="15.75">
      <c r="AG53" s="2">
        <v>16</v>
      </c>
      <c r="AH53" s="5">
        <v>0</v>
      </c>
      <c r="AJ53" s="5">
        <v>0</v>
      </c>
    </row>
    <row r="54" spans="33:36" ht="15.75">
      <c r="AG54" s="2">
        <v>17</v>
      </c>
      <c r="AH54" s="5">
        <v>0</v>
      </c>
      <c r="AJ54" s="5">
        <v>0</v>
      </c>
    </row>
    <row r="55" spans="33:36" ht="15.75">
      <c r="AG55" s="2">
        <v>18</v>
      </c>
      <c r="AH55" s="5">
        <v>0</v>
      </c>
      <c r="AJ55" s="5">
        <v>0</v>
      </c>
    </row>
    <row r="56" spans="33:36" ht="15.75">
      <c r="AG56" s="2">
        <v>19</v>
      </c>
      <c r="AH56" s="5">
        <v>0</v>
      </c>
      <c r="AJ56" s="5">
        <v>0</v>
      </c>
    </row>
    <row r="57" spans="33:36" ht="15.75">
      <c r="AG57" s="2">
        <v>20</v>
      </c>
      <c r="AH57" s="5">
        <v>0</v>
      </c>
      <c r="AJ57" s="5">
        <v>0</v>
      </c>
    </row>
    <row r="58" spans="33:36" ht="15.75">
      <c r="AG58" s="2">
        <v>21</v>
      </c>
      <c r="AH58" s="5">
        <v>0</v>
      </c>
      <c r="AJ58" s="5">
        <v>0</v>
      </c>
    </row>
    <row r="59" spans="33:36" ht="15.75">
      <c r="AG59" s="2">
        <v>22</v>
      </c>
      <c r="AH59" s="5">
        <v>0</v>
      </c>
      <c r="AJ59" s="5">
        <v>0</v>
      </c>
    </row>
    <row r="60" spans="33:36" ht="15.75">
      <c r="AG60" s="2">
        <v>23</v>
      </c>
      <c r="AH60" s="5">
        <v>0</v>
      </c>
      <c r="AJ60" s="5">
        <v>0</v>
      </c>
    </row>
    <row r="61" spans="33:36" ht="15.75">
      <c r="AG61" s="2">
        <v>24</v>
      </c>
      <c r="AH61" s="5">
        <v>0</v>
      </c>
      <c r="AJ61" s="5">
        <v>0</v>
      </c>
    </row>
    <row r="62" spans="33:34" ht="15.75">
      <c r="AG62" s="2">
        <v>25</v>
      </c>
      <c r="AH62" s="5">
        <v>0</v>
      </c>
    </row>
    <row r="63" spans="33:34" ht="15.75">
      <c r="AG63" s="2">
        <v>26</v>
      </c>
      <c r="AH63" s="5">
        <v>0</v>
      </c>
    </row>
    <row r="64" spans="33:34" ht="15.75">
      <c r="AG64" s="2">
        <v>27</v>
      </c>
      <c r="AH64" s="5">
        <v>0</v>
      </c>
    </row>
    <row r="65" spans="33:34" ht="15.75">
      <c r="AG65" s="2">
        <v>28</v>
      </c>
      <c r="AH65" s="5">
        <v>0</v>
      </c>
    </row>
    <row r="66" spans="33:34" ht="15.75">
      <c r="AG66" s="2">
        <v>29</v>
      </c>
      <c r="AH66" s="5">
        <v>0</v>
      </c>
    </row>
    <row r="67" spans="33:34" ht="15.75">
      <c r="AG67" s="2">
        <v>30</v>
      </c>
      <c r="AH67" s="5">
        <v>0</v>
      </c>
    </row>
    <row r="68" spans="33:34" ht="15.75">
      <c r="AG68" s="2">
        <v>31</v>
      </c>
      <c r="AH68" s="5">
        <v>0</v>
      </c>
    </row>
    <row r="69" spans="33:34" ht="15.75">
      <c r="AG69" s="2">
        <v>32</v>
      </c>
      <c r="AH69" s="5">
        <v>0</v>
      </c>
    </row>
    <row r="70" spans="33:34" ht="15.75">
      <c r="AG70" s="2">
        <v>33</v>
      </c>
      <c r="AH70" s="5">
        <v>0</v>
      </c>
    </row>
    <row r="71" spans="33:34" ht="15.75">
      <c r="AG71" s="2">
        <v>34</v>
      </c>
      <c r="AH71" s="5">
        <v>0</v>
      </c>
    </row>
    <row r="72" spans="33:34" ht="15.75">
      <c r="AG72" s="2">
        <v>35</v>
      </c>
      <c r="AH72" s="5">
        <v>0</v>
      </c>
    </row>
    <row r="73" spans="33:34" ht="15.75">
      <c r="AG73" s="2">
        <v>36</v>
      </c>
      <c r="AH73" s="5">
        <v>0</v>
      </c>
    </row>
    <row r="74" spans="33:34" ht="15.75">
      <c r="AG74" s="2">
        <v>37</v>
      </c>
      <c r="AH74" s="5">
        <v>0</v>
      </c>
    </row>
    <row r="75" spans="33:34" ht="15.75">
      <c r="AG75" s="2">
        <v>38</v>
      </c>
      <c r="AH75" s="5">
        <v>0</v>
      </c>
    </row>
    <row r="76" spans="33:34" ht="15.75">
      <c r="AG76" s="2">
        <v>39</v>
      </c>
      <c r="AH76" s="5">
        <v>0</v>
      </c>
    </row>
    <row r="77" spans="33:34" ht="15.75">
      <c r="AG77" s="2">
        <v>40</v>
      </c>
      <c r="AH77" s="5">
        <v>0</v>
      </c>
    </row>
  </sheetData>
  <sheetProtection/>
  <mergeCells count="38">
    <mergeCell ref="AG9:AG10"/>
    <mergeCell ref="AH9:AH10"/>
    <mergeCell ref="AI9:AI10"/>
    <mergeCell ref="AJ9:AJ10"/>
    <mergeCell ref="V9:W9"/>
    <mergeCell ref="X9:Y9"/>
    <mergeCell ref="Z9:AA9"/>
    <mergeCell ref="AB9:AC9"/>
    <mergeCell ref="AD9:AE9"/>
    <mergeCell ref="AF9:AF10"/>
    <mergeCell ref="O9:O10"/>
    <mergeCell ref="P9:P10"/>
    <mergeCell ref="Q9:Q10"/>
    <mergeCell ref="R9:R10"/>
    <mergeCell ref="S9:S10"/>
    <mergeCell ref="T9:U9"/>
    <mergeCell ref="I9:I10"/>
    <mergeCell ref="J9:J10"/>
    <mergeCell ref="K9:K10"/>
    <mergeCell ref="L9:L10"/>
    <mergeCell ref="M9:M10"/>
    <mergeCell ref="N9:N10"/>
    <mergeCell ref="C7:AH7"/>
    <mergeCell ref="C8:AH8"/>
    <mergeCell ref="A9:A10"/>
    <mergeCell ref="B9:B10"/>
    <mergeCell ref="C9:C10"/>
    <mergeCell ref="D9:D10"/>
    <mergeCell ref="E9:E10"/>
    <mergeCell ref="F9:F10"/>
    <mergeCell ref="G9:G10"/>
    <mergeCell ref="H9:H10"/>
    <mergeCell ref="C1:AH1"/>
    <mergeCell ref="C2:AH2"/>
    <mergeCell ref="C3:AH3"/>
    <mergeCell ref="C4:AH4"/>
    <mergeCell ref="C5:AH5"/>
    <mergeCell ref="C6:AH6"/>
  </mergeCells>
  <printOptions horizontalCentered="1"/>
  <pageMargins left="0.3937007874015748" right="0.3937007874015748" top="0.3937007874015748" bottom="1.1023622047244095" header="0.5118110236220472" footer="0.3937007874015748"/>
  <pageSetup fitToHeight="1" fitToWidth="1" horizontalDpi="600" verticalDpi="600" orientation="landscape" paperSize="9" scale="68" r:id="rId3"/>
  <headerFooter alignWithMargins="0">
    <oddHeader>&amp;L&amp;G
Место проведения:
г.Истра, Московская обл.
трасса «Бужарово»&amp;R
Дата проведения:
2-4 июня 2017</oddHeader>
    <oddFooter>&amp;LРуководитель гонки
Главный секретарь
&amp;RФедоров П.Н.
г.Москва, I кат., №А-17-199
Пчелинцева Л.И.
г.Рязань, ВК, №А-17-148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Z84"/>
  <sheetViews>
    <sheetView view="pageBreakPreview" zoomScale="70" zoomScaleSheetLayoutView="70" zoomScalePageLayoutView="0" workbookViewId="0" topLeftCell="A1">
      <pane xSplit="3" topLeftCell="D1" activePane="topRight" state="frozen"/>
      <selection pane="topLeft" activeCell="C9" sqref="C9:C10"/>
      <selection pane="topRight" activeCell="AG15" sqref="AG15:AH15"/>
    </sheetView>
  </sheetViews>
  <sheetFormatPr defaultColWidth="9.140625" defaultRowHeight="15"/>
  <cols>
    <col min="1" max="2" width="5.57421875" style="5" customWidth="1"/>
    <col min="3" max="3" width="4.7109375" style="5" customWidth="1"/>
    <col min="4" max="4" width="25.140625" style="5" customWidth="1"/>
    <col min="5" max="5" width="22.28125" style="5" customWidth="1"/>
    <col min="6" max="6" width="12.28125" style="5" customWidth="1"/>
    <col min="7" max="7" width="8.57421875" style="5" customWidth="1"/>
    <col min="8" max="8" width="27.8515625" style="5" customWidth="1"/>
    <col min="9" max="9" width="13.140625" style="5" customWidth="1"/>
    <col min="10" max="10" width="12.28125" style="5" hidden="1" customWidth="1"/>
    <col min="11" max="13" width="9.57421875" style="5" customWidth="1"/>
    <col min="14" max="14" width="9.57421875" style="28" customWidth="1"/>
    <col min="15" max="16" width="10.57421875" style="5" hidden="1" customWidth="1"/>
    <col min="17" max="19" width="9.8515625" style="5" hidden="1" customWidth="1"/>
    <col min="20" max="21" width="9.57421875" style="5" customWidth="1"/>
    <col min="22" max="27" width="9.421875" style="5" customWidth="1"/>
    <col min="28" max="31" width="9.140625" style="5" hidden="1" customWidth="1"/>
    <col min="32" max="32" width="9.8515625" style="5" hidden="1" customWidth="1"/>
    <col min="33" max="33" width="8.00390625" style="5" customWidth="1"/>
    <col min="34" max="34" width="7.57421875" style="5" customWidth="1"/>
    <col min="35" max="36" width="9.140625" style="5" customWidth="1"/>
    <col min="37" max="37" width="7.140625" style="5" customWidth="1"/>
    <col min="38" max="42" width="9.140625" style="5" customWidth="1"/>
    <col min="43" max="52" width="9.140625" style="1" customWidth="1"/>
    <col min="53" max="53" width="9.140625" style="5" customWidth="1"/>
    <col min="54" max="54" width="20.7109375" style="5" customWidth="1"/>
    <col min="55" max="16384" width="9.140625" style="5" customWidth="1"/>
  </cols>
  <sheetData>
    <row r="1" spans="3:36" s="1" customFormat="1" ht="15.75">
      <c r="C1" s="62" t="s">
        <v>171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2"/>
      <c r="AJ1" s="2"/>
    </row>
    <row r="2" spans="3:36" s="1" customFormat="1" ht="15.75">
      <c r="C2" s="62" t="s">
        <v>172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2"/>
      <c r="AJ2" s="2"/>
    </row>
    <row r="3" spans="3:36" s="1" customFormat="1" ht="15.75">
      <c r="C3" s="62" t="s">
        <v>173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2"/>
      <c r="AJ3" s="2"/>
    </row>
    <row r="4" spans="3:36" s="1" customFormat="1" ht="15.75">
      <c r="C4" s="62" t="s">
        <v>174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2"/>
      <c r="AJ4" s="2"/>
    </row>
    <row r="5" spans="3:36" s="1" customFormat="1" ht="15.75">
      <c r="C5" s="62" t="s">
        <v>175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2"/>
      <c r="AJ5" s="2"/>
    </row>
    <row r="6" spans="3:36" s="1" customFormat="1" ht="30" customHeight="1">
      <c r="C6" s="63" t="s">
        <v>176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2"/>
      <c r="AJ6" s="2"/>
    </row>
    <row r="7" spans="3:36" s="1" customFormat="1" ht="20.25">
      <c r="C7" s="64" t="s">
        <v>299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2"/>
      <c r="AJ7" s="2"/>
    </row>
    <row r="8" spans="1:36" s="1" customFormat="1" ht="16.5" thickBot="1">
      <c r="A8" s="3"/>
      <c r="B8" s="3"/>
      <c r="C8" s="65" t="s">
        <v>373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4"/>
      <c r="AJ8" s="4"/>
    </row>
    <row r="9" spans="1:42" ht="31.5" customHeight="1">
      <c r="A9" s="66" t="s">
        <v>1</v>
      </c>
      <c r="B9" s="66" t="s">
        <v>2</v>
      </c>
      <c r="C9" s="68" t="s">
        <v>3</v>
      </c>
      <c r="D9" s="68" t="s">
        <v>4</v>
      </c>
      <c r="E9" s="68" t="s">
        <v>5</v>
      </c>
      <c r="F9" s="68" t="s">
        <v>6</v>
      </c>
      <c r="G9" s="70" t="s">
        <v>7</v>
      </c>
      <c r="H9" s="68" t="s">
        <v>8</v>
      </c>
      <c r="I9" s="68" t="s">
        <v>9</v>
      </c>
      <c r="J9" s="68" t="s">
        <v>10</v>
      </c>
      <c r="K9" s="68" t="s">
        <v>11</v>
      </c>
      <c r="L9" s="68" t="s">
        <v>12</v>
      </c>
      <c r="M9" s="68" t="s">
        <v>13</v>
      </c>
      <c r="N9" s="72" t="s">
        <v>14</v>
      </c>
      <c r="O9" s="68" t="s">
        <v>15</v>
      </c>
      <c r="P9" s="74" t="s">
        <v>16</v>
      </c>
      <c r="Q9" s="74" t="s">
        <v>17</v>
      </c>
      <c r="R9" s="68" t="s">
        <v>18</v>
      </c>
      <c r="S9" s="68" t="s">
        <v>19</v>
      </c>
      <c r="T9" s="76" t="s">
        <v>300</v>
      </c>
      <c r="U9" s="77"/>
      <c r="V9" s="76" t="s">
        <v>301</v>
      </c>
      <c r="W9" s="77"/>
      <c r="X9" s="76" t="s">
        <v>302</v>
      </c>
      <c r="Y9" s="77"/>
      <c r="Z9" s="76" t="s">
        <v>303</v>
      </c>
      <c r="AA9" s="77"/>
      <c r="AB9" s="76" t="s">
        <v>24</v>
      </c>
      <c r="AC9" s="77"/>
      <c r="AD9" s="76" t="s">
        <v>25</v>
      </c>
      <c r="AE9" s="77"/>
      <c r="AF9" s="80" t="s">
        <v>26</v>
      </c>
      <c r="AG9" s="78" t="s">
        <v>15</v>
      </c>
      <c r="AH9" s="72" t="s">
        <v>27</v>
      </c>
      <c r="AI9" s="72" t="s">
        <v>28</v>
      </c>
      <c r="AJ9" s="72" t="s">
        <v>27</v>
      </c>
      <c r="AM9" s="5">
        <v>1</v>
      </c>
      <c r="AN9" s="5">
        <v>2</v>
      </c>
      <c r="AO9" s="5">
        <v>3</v>
      </c>
      <c r="AP9" s="5">
        <v>4</v>
      </c>
    </row>
    <row r="10" spans="1:48" ht="16.5" thickBot="1">
      <c r="A10" s="67"/>
      <c r="B10" s="67"/>
      <c r="C10" s="69"/>
      <c r="D10" s="69"/>
      <c r="E10" s="69"/>
      <c r="F10" s="69"/>
      <c r="G10" s="71"/>
      <c r="H10" s="69"/>
      <c r="I10" s="69"/>
      <c r="J10" s="69"/>
      <c r="K10" s="69"/>
      <c r="L10" s="69"/>
      <c r="M10" s="69"/>
      <c r="N10" s="73"/>
      <c r="O10" s="69"/>
      <c r="P10" s="75"/>
      <c r="Q10" s="75"/>
      <c r="R10" s="69"/>
      <c r="S10" s="69"/>
      <c r="T10" s="6" t="s">
        <v>16</v>
      </c>
      <c r="U10" s="6" t="s">
        <v>17</v>
      </c>
      <c r="V10" s="6" t="s">
        <v>16</v>
      </c>
      <c r="W10" s="6" t="s">
        <v>17</v>
      </c>
      <c r="X10" s="6" t="s">
        <v>16</v>
      </c>
      <c r="Y10" s="6" t="s">
        <v>17</v>
      </c>
      <c r="Z10" s="6" t="s">
        <v>16</v>
      </c>
      <c r="AA10" s="6" t="s">
        <v>17</v>
      </c>
      <c r="AB10" s="6" t="s">
        <v>16</v>
      </c>
      <c r="AC10" s="6" t="s">
        <v>17</v>
      </c>
      <c r="AD10" s="6" t="s">
        <v>16</v>
      </c>
      <c r="AE10" s="6" t="s">
        <v>17</v>
      </c>
      <c r="AF10" s="81"/>
      <c r="AG10" s="79"/>
      <c r="AH10" s="73"/>
      <c r="AI10" s="73"/>
      <c r="AJ10" s="73"/>
      <c r="AM10" s="1" t="s">
        <v>29</v>
      </c>
      <c r="AN10" s="1" t="s">
        <v>30</v>
      </c>
      <c r="AO10" s="1" t="s">
        <v>31</v>
      </c>
      <c r="AP10" s="1" t="s">
        <v>32</v>
      </c>
      <c r="AQ10" s="1" t="s">
        <v>33</v>
      </c>
      <c r="AR10" s="1" t="s">
        <v>34</v>
      </c>
      <c r="AS10" s="1" t="s">
        <v>35</v>
      </c>
      <c r="AT10" s="1" t="s">
        <v>36</v>
      </c>
      <c r="AU10" s="1" t="s">
        <v>37</v>
      </c>
      <c r="AV10" s="1" t="s">
        <v>38</v>
      </c>
    </row>
    <row r="11" spans="1:52" s="42" customFormat="1" ht="15.75">
      <c r="A11" s="7">
        <v>71</v>
      </c>
      <c r="B11" s="7">
        <v>8</v>
      </c>
      <c r="C11" s="8">
        <v>71</v>
      </c>
      <c r="D11" s="9" t="s">
        <v>304</v>
      </c>
      <c r="E11" s="10" t="s">
        <v>68</v>
      </c>
      <c r="F11" s="11" t="s">
        <v>305</v>
      </c>
      <c r="G11" s="12" t="s">
        <v>306</v>
      </c>
      <c r="H11" s="9" t="s">
        <v>307</v>
      </c>
      <c r="I11" s="11" t="s">
        <v>305</v>
      </c>
      <c r="J11" s="13"/>
      <c r="K11" s="13" t="s">
        <v>308</v>
      </c>
      <c r="L11" s="13" t="s">
        <v>309</v>
      </c>
      <c r="M11" s="13" t="s">
        <v>310</v>
      </c>
      <c r="N11" s="14" t="s">
        <v>310</v>
      </c>
      <c r="O11" s="15"/>
      <c r="P11" s="16"/>
      <c r="Q11" s="16"/>
      <c r="R11" s="16"/>
      <c r="S11" s="16"/>
      <c r="T11" s="16">
        <v>5</v>
      </c>
      <c r="U11" s="16">
        <v>1</v>
      </c>
      <c r="V11" s="16"/>
      <c r="W11" s="16"/>
      <c r="X11" s="16"/>
      <c r="Y11" s="16"/>
      <c r="Z11" s="16">
        <v>6</v>
      </c>
      <c r="AA11" s="16">
        <v>1</v>
      </c>
      <c r="AB11" s="16"/>
      <c r="AC11" s="16"/>
      <c r="AD11" s="16"/>
      <c r="AE11" s="16"/>
      <c r="AF11" s="16"/>
      <c r="AG11" s="17">
        <v>1</v>
      </c>
      <c r="AH11" s="18">
        <v>100</v>
      </c>
      <c r="AI11" s="17"/>
      <c r="AJ11" s="17"/>
      <c r="AK11" s="19"/>
      <c r="AL11" s="19"/>
      <c r="AM11" s="19">
        <v>0</v>
      </c>
      <c r="AN11" s="19">
        <v>0</v>
      </c>
      <c r="AO11" s="19">
        <v>0</v>
      </c>
      <c r="AP11" s="19">
        <v>0</v>
      </c>
      <c r="AQ11" s="20">
        <v>1</v>
      </c>
      <c r="AR11" s="20">
        <v>0</v>
      </c>
      <c r="AS11" s="20">
        <v>0</v>
      </c>
      <c r="AT11" s="20">
        <v>1</v>
      </c>
      <c r="AU11" s="20">
        <v>0</v>
      </c>
      <c r="AV11" s="20">
        <v>0</v>
      </c>
      <c r="AW11" s="21">
        <v>71</v>
      </c>
      <c r="AX11" s="21" t="s">
        <v>304</v>
      </c>
      <c r="AY11" s="21"/>
      <c r="AZ11" s="21"/>
    </row>
    <row r="12" spans="1:52" s="19" customFormat="1" ht="31.5">
      <c r="A12" s="7">
        <v>55</v>
      </c>
      <c r="B12" s="7">
        <v>7</v>
      </c>
      <c r="C12" s="8">
        <v>55</v>
      </c>
      <c r="D12" s="9" t="s">
        <v>311</v>
      </c>
      <c r="E12" s="10" t="s">
        <v>68</v>
      </c>
      <c r="F12" s="11" t="s">
        <v>312</v>
      </c>
      <c r="G12" s="12" t="s">
        <v>268</v>
      </c>
      <c r="H12" s="9" t="s">
        <v>313</v>
      </c>
      <c r="I12" s="12" t="s">
        <v>314</v>
      </c>
      <c r="J12" s="13"/>
      <c r="K12" s="13" t="s">
        <v>130</v>
      </c>
      <c r="L12" s="13" t="s">
        <v>130</v>
      </c>
      <c r="M12" s="13" t="s">
        <v>130</v>
      </c>
      <c r="N12" s="14" t="s">
        <v>130</v>
      </c>
      <c r="O12" s="15"/>
      <c r="P12" s="16"/>
      <c r="Q12" s="16"/>
      <c r="R12" s="16"/>
      <c r="S12" s="16"/>
      <c r="T12" s="16">
        <v>5</v>
      </c>
      <c r="U12" s="16">
        <v>2</v>
      </c>
      <c r="V12" s="16"/>
      <c r="W12" s="16"/>
      <c r="X12" s="16"/>
      <c r="Y12" s="16"/>
      <c r="Z12" s="16">
        <v>6</v>
      </c>
      <c r="AA12" s="16">
        <v>2</v>
      </c>
      <c r="AB12" s="16"/>
      <c r="AC12" s="16"/>
      <c r="AD12" s="16"/>
      <c r="AE12" s="16"/>
      <c r="AF12" s="16"/>
      <c r="AG12" s="17">
        <v>2</v>
      </c>
      <c r="AH12" s="18">
        <v>82</v>
      </c>
      <c r="AI12" s="17"/>
      <c r="AJ12" s="17"/>
      <c r="AM12" s="19">
        <v>0</v>
      </c>
      <c r="AN12" s="19">
        <v>0</v>
      </c>
      <c r="AO12" s="19">
        <v>0</v>
      </c>
      <c r="AP12" s="19">
        <v>0</v>
      </c>
      <c r="AQ12" s="20">
        <v>2</v>
      </c>
      <c r="AR12" s="20">
        <v>0</v>
      </c>
      <c r="AS12" s="20">
        <v>0</v>
      </c>
      <c r="AT12" s="20">
        <v>2</v>
      </c>
      <c r="AU12" s="20">
        <v>0</v>
      </c>
      <c r="AV12" s="20">
        <v>0</v>
      </c>
      <c r="AW12" s="21">
        <v>55</v>
      </c>
      <c r="AX12" s="21" t="s">
        <v>311</v>
      </c>
      <c r="AY12" s="21"/>
      <c r="AZ12" s="21"/>
    </row>
    <row r="13" spans="1:52" s="19" customFormat="1" ht="31.5">
      <c r="A13" s="7">
        <v>88</v>
      </c>
      <c r="B13" s="7">
        <v>10</v>
      </c>
      <c r="C13" s="8">
        <v>88</v>
      </c>
      <c r="D13" s="9" t="s">
        <v>315</v>
      </c>
      <c r="E13" s="10" t="s">
        <v>316</v>
      </c>
      <c r="F13" s="11" t="s">
        <v>317</v>
      </c>
      <c r="G13" s="12" t="s">
        <v>318</v>
      </c>
      <c r="H13" s="9" t="s">
        <v>319</v>
      </c>
      <c r="I13" s="11">
        <v>170648</v>
      </c>
      <c r="J13" s="13"/>
      <c r="K13" s="13" t="s">
        <v>320</v>
      </c>
      <c r="L13" s="13" t="s">
        <v>321</v>
      </c>
      <c r="M13" s="13" t="s">
        <v>322</v>
      </c>
      <c r="N13" s="14" t="s">
        <v>322</v>
      </c>
      <c r="O13" s="15"/>
      <c r="P13" s="16"/>
      <c r="Q13" s="16"/>
      <c r="R13" s="16"/>
      <c r="S13" s="16"/>
      <c r="T13" s="16"/>
      <c r="U13" s="16"/>
      <c r="V13" s="16">
        <v>5</v>
      </c>
      <c r="W13" s="16">
        <v>1</v>
      </c>
      <c r="X13" s="16"/>
      <c r="Y13" s="16"/>
      <c r="Z13" s="16">
        <v>6</v>
      </c>
      <c r="AA13" s="16">
        <v>3</v>
      </c>
      <c r="AB13" s="16"/>
      <c r="AC13" s="16"/>
      <c r="AD13" s="16"/>
      <c r="AE13" s="16"/>
      <c r="AF13" s="16"/>
      <c r="AG13" s="17">
        <v>3</v>
      </c>
      <c r="AH13" s="18">
        <v>69</v>
      </c>
      <c r="AI13" s="17"/>
      <c r="AJ13" s="17"/>
      <c r="AM13" s="19">
        <v>0</v>
      </c>
      <c r="AN13" s="19">
        <v>0</v>
      </c>
      <c r="AO13" s="19">
        <v>0</v>
      </c>
      <c r="AP13" s="19">
        <v>0</v>
      </c>
      <c r="AQ13" s="20">
        <v>0</v>
      </c>
      <c r="AR13" s="20">
        <v>1</v>
      </c>
      <c r="AS13" s="20">
        <v>0</v>
      </c>
      <c r="AT13" s="20">
        <v>3</v>
      </c>
      <c r="AU13" s="20">
        <v>0</v>
      </c>
      <c r="AV13" s="20">
        <v>0</v>
      </c>
      <c r="AW13" s="21">
        <v>88</v>
      </c>
      <c r="AX13" s="21" t="s">
        <v>315</v>
      </c>
      <c r="AY13" s="21"/>
      <c r="AZ13" s="21"/>
    </row>
    <row r="14" spans="1:52" s="19" customFormat="1" ht="15.75">
      <c r="A14" s="7">
        <v>73</v>
      </c>
      <c r="B14" s="7">
        <v>9</v>
      </c>
      <c r="C14" s="8">
        <v>73</v>
      </c>
      <c r="D14" s="9" t="s">
        <v>323</v>
      </c>
      <c r="E14" s="10" t="s">
        <v>68</v>
      </c>
      <c r="F14" s="11" t="s">
        <v>324</v>
      </c>
      <c r="G14" s="12" t="s">
        <v>70</v>
      </c>
      <c r="H14" s="9" t="s">
        <v>325</v>
      </c>
      <c r="I14" s="11" t="s">
        <v>324</v>
      </c>
      <c r="J14" s="13"/>
      <c r="K14" s="13" t="s">
        <v>326</v>
      </c>
      <c r="L14" s="13" t="s">
        <v>327</v>
      </c>
      <c r="M14" s="13" t="s">
        <v>130</v>
      </c>
      <c r="N14" s="14" t="s">
        <v>327</v>
      </c>
      <c r="O14" s="15"/>
      <c r="P14" s="16"/>
      <c r="Q14" s="16"/>
      <c r="R14" s="16"/>
      <c r="S14" s="16"/>
      <c r="T14" s="16"/>
      <c r="U14" s="16"/>
      <c r="V14" s="16" t="s">
        <v>98</v>
      </c>
      <c r="W14" s="16">
        <v>4</v>
      </c>
      <c r="X14" s="16">
        <v>6</v>
      </c>
      <c r="Y14" s="16">
        <v>1</v>
      </c>
      <c r="Z14" s="16">
        <v>6</v>
      </c>
      <c r="AA14" s="16">
        <v>4</v>
      </c>
      <c r="AB14" s="16"/>
      <c r="AC14" s="16"/>
      <c r="AD14" s="16"/>
      <c r="AE14" s="16"/>
      <c r="AF14" s="16"/>
      <c r="AG14" s="17">
        <v>4</v>
      </c>
      <c r="AH14" s="18">
        <v>57</v>
      </c>
      <c r="AI14" s="17"/>
      <c r="AJ14" s="17"/>
      <c r="AM14" s="19">
        <v>0</v>
      </c>
      <c r="AN14" s="19">
        <v>0</v>
      </c>
      <c r="AO14" s="19">
        <v>0</v>
      </c>
      <c r="AP14" s="19">
        <v>0</v>
      </c>
      <c r="AQ14" s="20">
        <v>0</v>
      </c>
      <c r="AR14" s="20">
        <v>4</v>
      </c>
      <c r="AS14" s="20">
        <v>1</v>
      </c>
      <c r="AT14" s="20">
        <v>4</v>
      </c>
      <c r="AU14" s="20">
        <v>0</v>
      </c>
      <c r="AV14" s="20">
        <v>0</v>
      </c>
      <c r="AW14" s="21">
        <v>73</v>
      </c>
      <c r="AX14" s="21" t="s">
        <v>323</v>
      </c>
      <c r="AY14" s="21"/>
      <c r="AZ14" s="21"/>
    </row>
    <row r="15" spans="1:52" s="19" customFormat="1" ht="31.5">
      <c r="A15" s="7">
        <v>17</v>
      </c>
      <c r="B15" s="7">
        <v>2</v>
      </c>
      <c r="C15" s="8">
        <v>17</v>
      </c>
      <c r="D15" s="9" t="s">
        <v>328</v>
      </c>
      <c r="E15" s="10" t="s">
        <v>117</v>
      </c>
      <c r="F15" s="11" t="s">
        <v>329</v>
      </c>
      <c r="G15" s="12" t="s">
        <v>306</v>
      </c>
      <c r="H15" s="9" t="s">
        <v>120</v>
      </c>
      <c r="I15" s="12" t="s">
        <v>121</v>
      </c>
      <c r="J15" s="13"/>
      <c r="K15" s="13" t="s">
        <v>330</v>
      </c>
      <c r="L15" s="13" t="s">
        <v>331</v>
      </c>
      <c r="M15" s="13" t="s">
        <v>332</v>
      </c>
      <c r="N15" s="14" t="s">
        <v>332</v>
      </c>
      <c r="O15" s="15"/>
      <c r="P15" s="16"/>
      <c r="Q15" s="16"/>
      <c r="R15" s="16"/>
      <c r="S15" s="16"/>
      <c r="T15" s="16"/>
      <c r="U15" s="16"/>
      <c r="V15" s="16">
        <v>1</v>
      </c>
      <c r="W15" s="16">
        <v>3</v>
      </c>
      <c r="X15" s="16"/>
      <c r="Y15" s="16"/>
      <c r="Z15" s="16">
        <v>6</v>
      </c>
      <c r="AA15" s="16">
        <v>5</v>
      </c>
      <c r="AB15" s="16"/>
      <c r="AC15" s="16"/>
      <c r="AD15" s="16"/>
      <c r="AE15" s="16"/>
      <c r="AF15" s="16"/>
      <c r="AG15" s="17">
        <v>5</v>
      </c>
      <c r="AH15" s="18">
        <v>47</v>
      </c>
      <c r="AI15" s="17"/>
      <c r="AJ15" s="17"/>
      <c r="AM15" s="19">
        <v>0</v>
      </c>
      <c r="AN15" s="19">
        <v>0</v>
      </c>
      <c r="AO15" s="19">
        <v>0</v>
      </c>
      <c r="AP15" s="19">
        <v>0</v>
      </c>
      <c r="AQ15" s="20">
        <v>0</v>
      </c>
      <c r="AR15" s="20">
        <v>3</v>
      </c>
      <c r="AS15" s="20">
        <v>0</v>
      </c>
      <c r="AT15" s="20">
        <v>5</v>
      </c>
      <c r="AU15" s="20">
        <v>0</v>
      </c>
      <c r="AV15" s="20">
        <v>0</v>
      </c>
      <c r="AW15" s="21">
        <v>17</v>
      </c>
      <c r="AX15" s="21" t="s">
        <v>328</v>
      </c>
      <c r="AY15" s="21"/>
      <c r="AZ15" s="21"/>
    </row>
    <row r="16" spans="1:52" s="19" customFormat="1" ht="15.75">
      <c r="A16" s="7">
        <v>10</v>
      </c>
      <c r="B16" s="7">
        <v>1</v>
      </c>
      <c r="C16" s="8">
        <v>10</v>
      </c>
      <c r="D16" s="9" t="s">
        <v>333</v>
      </c>
      <c r="E16" s="10" t="s">
        <v>68</v>
      </c>
      <c r="F16" s="11" t="s">
        <v>334</v>
      </c>
      <c r="G16" s="12" t="s">
        <v>306</v>
      </c>
      <c r="H16" s="9" t="s">
        <v>335</v>
      </c>
      <c r="I16" s="12" t="s">
        <v>336</v>
      </c>
      <c r="J16" s="13"/>
      <c r="K16" s="13" t="s">
        <v>337</v>
      </c>
      <c r="L16" s="13" t="s">
        <v>338</v>
      </c>
      <c r="M16" s="13" t="s">
        <v>339</v>
      </c>
      <c r="N16" s="14" t="s">
        <v>337</v>
      </c>
      <c r="O16" s="15"/>
      <c r="P16" s="16"/>
      <c r="Q16" s="16"/>
      <c r="R16" s="16"/>
      <c r="S16" s="16"/>
      <c r="T16" s="16" t="s">
        <v>98</v>
      </c>
      <c r="U16" s="16">
        <v>5</v>
      </c>
      <c r="V16" s="16"/>
      <c r="W16" s="16"/>
      <c r="X16" s="16">
        <v>6</v>
      </c>
      <c r="Y16" s="16">
        <v>2</v>
      </c>
      <c r="Z16" s="16">
        <v>6</v>
      </c>
      <c r="AA16" s="16">
        <v>6</v>
      </c>
      <c r="AB16" s="16"/>
      <c r="AC16" s="16"/>
      <c r="AD16" s="16"/>
      <c r="AE16" s="16"/>
      <c r="AF16" s="16"/>
      <c r="AG16" s="17">
        <v>6</v>
      </c>
      <c r="AH16" s="18">
        <v>38</v>
      </c>
      <c r="AI16" s="17"/>
      <c r="AJ16" s="17"/>
      <c r="AM16" s="19">
        <v>0</v>
      </c>
      <c r="AN16" s="19">
        <v>0</v>
      </c>
      <c r="AO16" s="19">
        <v>0</v>
      </c>
      <c r="AP16" s="19">
        <v>0</v>
      </c>
      <c r="AQ16" s="20">
        <v>5</v>
      </c>
      <c r="AR16" s="20">
        <v>0</v>
      </c>
      <c r="AS16" s="20">
        <v>2</v>
      </c>
      <c r="AT16" s="20">
        <v>6</v>
      </c>
      <c r="AU16" s="20">
        <v>0</v>
      </c>
      <c r="AV16" s="20">
        <v>0</v>
      </c>
      <c r="AW16" s="21">
        <v>10</v>
      </c>
      <c r="AX16" s="21" t="s">
        <v>333</v>
      </c>
      <c r="AY16" s="21"/>
      <c r="AZ16" s="21"/>
    </row>
    <row r="17" spans="1:52" s="19" customFormat="1" ht="15.75">
      <c r="A17" s="7">
        <v>38</v>
      </c>
      <c r="B17" s="7">
        <v>3</v>
      </c>
      <c r="C17" s="8">
        <v>38</v>
      </c>
      <c r="D17" s="9" t="s">
        <v>340</v>
      </c>
      <c r="E17" s="10" t="s">
        <v>68</v>
      </c>
      <c r="F17" s="11" t="s">
        <v>341</v>
      </c>
      <c r="G17" s="12" t="s">
        <v>318</v>
      </c>
      <c r="H17" s="9" t="s">
        <v>342</v>
      </c>
      <c r="I17" s="12" t="s">
        <v>343</v>
      </c>
      <c r="J17" s="13"/>
      <c r="K17" s="13" t="s">
        <v>344</v>
      </c>
      <c r="L17" s="13" t="s">
        <v>345</v>
      </c>
      <c r="M17" s="13" t="s">
        <v>346</v>
      </c>
      <c r="N17" s="14" t="s">
        <v>344</v>
      </c>
      <c r="O17" s="15"/>
      <c r="P17" s="16"/>
      <c r="Q17" s="16"/>
      <c r="R17" s="16"/>
      <c r="S17" s="16"/>
      <c r="T17" s="16">
        <v>1</v>
      </c>
      <c r="U17" s="16">
        <v>3</v>
      </c>
      <c r="V17" s="16"/>
      <c r="W17" s="16"/>
      <c r="X17" s="16"/>
      <c r="Y17" s="16"/>
      <c r="Z17" s="16">
        <v>5</v>
      </c>
      <c r="AA17" s="16">
        <v>7</v>
      </c>
      <c r="AB17" s="16"/>
      <c r="AC17" s="16"/>
      <c r="AD17" s="16"/>
      <c r="AE17" s="16"/>
      <c r="AF17" s="16"/>
      <c r="AG17" s="17">
        <v>7</v>
      </c>
      <c r="AH17" s="18">
        <v>30</v>
      </c>
      <c r="AI17" s="17"/>
      <c r="AJ17" s="17"/>
      <c r="AM17" s="19">
        <v>0</v>
      </c>
      <c r="AN17" s="19">
        <v>0</v>
      </c>
      <c r="AO17" s="19">
        <v>0</v>
      </c>
      <c r="AP17" s="19">
        <v>0</v>
      </c>
      <c r="AQ17" s="20">
        <v>3</v>
      </c>
      <c r="AR17" s="20">
        <v>0</v>
      </c>
      <c r="AS17" s="20">
        <v>0</v>
      </c>
      <c r="AT17" s="20">
        <v>7</v>
      </c>
      <c r="AU17" s="20">
        <v>0</v>
      </c>
      <c r="AV17" s="20">
        <v>0</v>
      </c>
      <c r="AW17" s="21">
        <v>38</v>
      </c>
      <c r="AX17" s="21" t="s">
        <v>340</v>
      </c>
      <c r="AY17" s="21"/>
      <c r="AZ17" s="21"/>
    </row>
    <row r="18" spans="1:52" s="19" customFormat="1" ht="31.5">
      <c r="A18" s="7">
        <v>43</v>
      </c>
      <c r="B18" s="7">
        <v>4</v>
      </c>
      <c r="C18" s="8">
        <v>43</v>
      </c>
      <c r="D18" s="9" t="s">
        <v>347</v>
      </c>
      <c r="E18" s="10" t="s">
        <v>40</v>
      </c>
      <c r="F18" s="11" t="s">
        <v>348</v>
      </c>
      <c r="G18" s="12" t="s">
        <v>70</v>
      </c>
      <c r="H18" s="9" t="s">
        <v>349</v>
      </c>
      <c r="I18" s="12" t="s">
        <v>350</v>
      </c>
      <c r="J18" s="13"/>
      <c r="K18" s="13" t="s">
        <v>351</v>
      </c>
      <c r="L18" s="13" t="s">
        <v>352</v>
      </c>
      <c r="M18" s="13" t="s">
        <v>353</v>
      </c>
      <c r="N18" s="14" t="s">
        <v>353</v>
      </c>
      <c r="O18" s="15"/>
      <c r="P18" s="16"/>
      <c r="Q18" s="16"/>
      <c r="R18" s="16"/>
      <c r="S18" s="16"/>
      <c r="T18" s="16"/>
      <c r="U18" s="16"/>
      <c r="V18" s="16">
        <v>5</v>
      </c>
      <c r="W18" s="16">
        <v>2</v>
      </c>
      <c r="X18" s="16"/>
      <c r="Y18" s="16"/>
      <c r="Z18" s="16">
        <v>3</v>
      </c>
      <c r="AA18" s="16">
        <v>8</v>
      </c>
      <c r="AB18" s="16"/>
      <c r="AC18" s="16"/>
      <c r="AD18" s="16"/>
      <c r="AE18" s="16"/>
      <c r="AF18" s="16"/>
      <c r="AG18" s="17">
        <v>8</v>
      </c>
      <c r="AH18" s="18">
        <v>22</v>
      </c>
      <c r="AI18" s="17"/>
      <c r="AJ18" s="17"/>
      <c r="AM18" s="19">
        <v>0</v>
      </c>
      <c r="AN18" s="19">
        <v>0</v>
      </c>
      <c r="AO18" s="19">
        <v>0</v>
      </c>
      <c r="AP18" s="19">
        <v>0</v>
      </c>
      <c r="AQ18" s="20">
        <v>0</v>
      </c>
      <c r="AR18" s="20">
        <v>2</v>
      </c>
      <c r="AS18" s="20">
        <v>0</v>
      </c>
      <c r="AT18" s="20">
        <v>8</v>
      </c>
      <c r="AU18" s="20">
        <v>0</v>
      </c>
      <c r="AV18" s="20">
        <v>0</v>
      </c>
      <c r="AW18" s="21">
        <v>43</v>
      </c>
      <c r="AX18" s="21" t="s">
        <v>347</v>
      </c>
      <c r="AY18" s="21"/>
      <c r="AZ18" s="21"/>
    </row>
    <row r="19" spans="1:52" s="19" customFormat="1" ht="31.5">
      <c r="A19" s="7">
        <v>49</v>
      </c>
      <c r="B19" s="7">
        <v>5</v>
      </c>
      <c r="C19" s="58">
        <v>49</v>
      </c>
      <c r="D19" s="40" t="s">
        <v>354</v>
      </c>
      <c r="E19" s="59" t="s">
        <v>68</v>
      </c>
      <c r="F19" s="60" t="s">
        <v>355</v>
      </c>
      <c r="G19" s="41" t="s">
        <v>306</v>
      </c>
      <c r="H19" s="9" t="s">
        <v>356</v>
      </c>
      <c r="I19" s="12" t="s">
        <v>357</v>
      </c>
      <c r="J19" s="13"/>
      <c r="K19" s="13" t="s">
        <v>358</v>
      </c>
      <c r="L19" s="13" t="s">
        <v>359</v>
      </c>
      <c r="M19" s="13" t="s">
        <v>360</v>
      </c>
      <c r="N19" s="14" t="s">
        <v>360</v>
      </c>
      <c r="O19" s="15"/>
      <c r="P19" s="16"/>
      <c r="Q19" s="16"/>
      <c r="R19" s="16"/>
      <c r="S19" s="16"/>
      <c r="T19" s="16" t="s">
        <v>98</v>
      </c>
      <c r="U19" s="16">
        <v>6</v>
      </c>
      <c r="V19" s="16"/>
      <c r="W19" s="16"/>
      <c r="X19" s="16">
        <v>6</v>
      </c>
      <c r="Y19" s="16">
        <v>3</v>
      </c>
      <c r="Z19" s="16"/>
      <c r="AA19" s="16"/>
      <c r="AB19" s="16"/>
      <c r="AC19" s="16"/>
      <c r="AD19" s="16"/>
      <c r="AE19" s="16"/>
      <c r="AF19" s="16"/>
      <c r="AG19" s="17">
        <v>9</v>
      </c>
      <c r="AH19" s="18">
        <v>15</v>
      </c>
      <c r="AI19" s="17"/>
      <c r="AJ19" s="17"/>
      <c r="AM19" s="19">
        <v>0</v>
      </c>
      <c r="AN19" s="19">
        <v>0</v>
      </c>
      <c r="AO19" s="19">
        <v>0</v>
      </c>
      <c r="AP19" s="19">
        <v>0</v>
      </c>
      <c r="AQ19" s="20">
        <v>6</v>
      </c>
      <c r="AR19" s="20">
        <v>0</v>
      </c>
      <c r="AS19" s="20">
        <v>3</v>
      </c>
      <c r="AT19" s="20">
        <v>0</v>
      </c>
      <c r="AU19" s="20">
        <v>0</v>
      </c>
      <c r="AV19" s="20">
        <v>0</v>
      </c>
      <c r="AW19" s="21">
        <v>49</v>
      </c>
      <c r="AX19" s="21" t="s">
        <v>354</v>
      </c>
      <c r="AY19" s="21"/>
      <c r="AZ19" s="21"/>
    </row>
    <row r="20" spans="1:52" s="19" customFormat="1" ht="15.75">
      <c r="A20" s="7">
        <v>90</v>
      </c>
      <c r="B20" s="7">
        <v>11</v>
      </c>
      <c r="C20" s="8">
        <v>90</v>
      </c>
      <c r="D20" s="9" t="s">
        <v>361</v>
      </c>
      <c r="E20" s="10" t="s">
        <v>68</v>
      </c>
      <c r="F20" s="11" t="s">
        <v>362</v>
      </c>
      <c r="G20" s="12" t="s">
        <v>55</v>
      </c>
      <c r="H20" s="9" t="s">
        <v>363</v>
      </c>
      <c r="I20" s="11">
        <v>170187</v>
      </c>
      <c r="J20" s="13"/>
      <c r="K20" s="13" t="s">
        <v>364</v>
      </c>
      <c r="L20" s="13" t="s">
        <v>130</v>
      </c>
      <c r="M20" s="13" t="s">
        <v>130</v>
      </c>
      <c r="N20" s="14" t="s">
        <v>364</v>
      </c>
      <c r="O20" s="15"/>
      <c r="P20" s="16"/>
      <c r="Q20" s="16"/>
      <c r="R20" s="16"/>
      <c r="S20" s="16"/>
      <c r="T20" s="16"/>
      <c r="U20" s="16"/>
      <c r="V20" s="16" t="s">
        <v>98</v>
      </c>
      <c r="W20" s="16">
        <v>5</v>
      </c>
      <c r="X20" s="16">
        <v>3</v>
      </c>
      <c r="Y20" s="16">
        <v>4</v>
      </c>
      <c r="Z20" s="16"/>
      <c r="AA20" s="16"/>
      <c r="AB20" s="16"/>
      <c r="AC20" s="16"/>
      <c r="AD20" s="16"/>
      <c r="AE20" s="16"/>
      <c r="AF20" s="16"/>
      <c r="AG20" s="17">
        <v>10</v>
      </c>
      <c r="AH20" s="18">
        <v>8</v>
      </c>
      <c r="AI20" s="17"/>
      <c r="AJ20" s="17"/>
      <c r="AM20" s="19">
        <v>0</v>
      </c>
      <c r="AN20" s="19">
        <v>0</v>
      </c>
      <c r="AO20" s="19">
        <v>0</v>
      </c>
      <c r="AP20" s="19">
        <v>0</v>
      </c>
      <c r="AQ20" s="20">
        <v>0</v>
      </c>
      <c r="AR20" s="20">
        <v>5</v>
      </c>
      <c r="AS20" s="20">
        <v>4</v>
      </c>
      <c r="AT20" s="20">
        <v>0</v>
      </c>
      <c r="AU20" s="20">
        <v>0</v>
      </c>
      <c r="AV20" s="20">
        <v>0</v>
      </c>
      <c r="AW20" s="21">
        <v>90</v>
      </c>
      <c r="AX20" s="21" t="s">
        <v>361</v>
      </c>
      <c r="AY20" s="21"/>
      <c r="AZ20" s="21"/>
    </row>
    <row r="21" spans="1:52" s="19" customFormat="1" ht="15.75">
      <c r="A21" s="7">
        <v>50</v>
      </c>
      <c r="B21" s="7">
        <v>6</v>
      </c>
      <c r="C21" s="8">
        <v>50</v>
      </c>
      <c r="D21" s="9" t="s">
        <v>365</v>
      </c>
      <c r="E21" s="10" t="s">
        <v>366</v>
      </c>
      <c r="F21" s="11" t="s">
        <v>367</v>
      </c>
      <c r="G21" s="12" t="s">
        <v>306</v>
      </c>
      <c r="H21" s="9" t="s">
        <v>368</v>
      </c>
      <c r="I21" s="12" t="s">
        <v>369</v>
      </c>
      <c r="J21" s="13"/>
      <c r="K21" s="13" t="s">
        <v>370</v>
      </c>
      <c r="L21" s="13" t="s">
        <v>371</v>
      </c>
      <c r="M21" s="13" t="s">
        <v>372</v>
      </c>
      <c r="N21" s="14" t="s">
        <v>372</v>
      </c>
      <c r="O21" s="15"/>
      <c r="P21" s="16"/>
      <c r="Q21" s="16"/>
      <c r="R21" s="16"/>
      <c r="S21" s="16"/>
      <c r="T21" s="16" t="s">
        <v>98</v>
      </c>
      <c r="U21" s="16">
        <v>4</v>
      </c>
      <c r="V21" s="16"/>
      <c r="W21" s="16"/>
      <c r="X21" s="16">
        <v>2</v>
      </c>
      <c r="Y21" s="16">
        <v>5</v>
      </c>
      <c r="Z21" s="16"/>
      <c r="AA21" s="16"/>
      <c r="AB21" s="16"/>
      <c r="AC21" s="16"/>
      <c r="AD21" s="16"/>
      <c r="AE21" s="16"/>
      <c r="AF21" s="16"/>
      <c r="AG21" s="17">
        <v>11</v>
      </c>
      <c r="AH21" s="18">
        <v>1</v>
      </c>
      <c r="AI21" s="17"/>
      <c r="AJ21" s="17"/>
      <c r="AM21" s="19">
        <v>0</v>
      </c>
      <c r="AN21" s="19">
        <v>0</v>
      </c>
      <c r="AO21" s="19">
        <v>0</v>
      </c>
      <c r="AP21" s="19">
        <v>0</v>
      </c>
      <c r="AQ21" s="20">
        <v>4</v>
      </c>
      <c r="AR21" s="20">
        <v>0</v>
      </c>
      <c r="AS21" s="20">
        <v>5</v>
      </c>
      <c r="AT21" s="20">
        <v>0</v>
      </c>
      <c r="AU21" s="20">
        <v>0</v>
      </c>
      <c r="AV21" s="20">
        <v>0</v>
      </c>
      <c r="AW21" s="21">
        <v>50</v>
      </c>
      <c r="AX21" s="21" t="s">
        <v>365</v>
      </c>
      <c r="AY21" s="21"/>
      <c r="AZ21" s="21"/>
    </row>
    <row r="22" spans="1:52" s="19" customFormat="1" ht="15.75" hidden="1">
      <c r="A22" s="7"/>
      <c r="B22" s="7"/>
      <c r="C22" s="8"/>
      <c r="D22" s="9"/>
      <c r="E22" s="10"/>
      <c r="F22" s="11"/>
      <c r="G22" s="12"/>
      <c r="H22" s="9"/>
      <c r="I22" s="13"/>
      <c r="J22" s="13"/>
      <c r="K22" s="13"/>
      <c r="L22" s="13"/>
      <c r="M22" s="13"/>
      <c r="N22" s="14"/>
      <c r="O22" s="15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>
        <v>0</v>
      </c>
      <c r="AI22" s="17"/>
      <c r="AJ22" s="17"/>
      <c r="AM22" s="19">
        <v>0</v>
      </c>
      <c r="AN22" s="19">
        <v>0</v>
      </c>
      <c r="AO22" s="19">
        <v>0</v>
      </c>
      <c r="AP22" s="19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1">
        <v>0</v>
      </c>
      <c r="AX22" s="21">
        <v>0</v>
      </c>
      <c r="AY22" s="21"/>
      <c r="AZ22" s="21"/>
    </row>
    <row r="23" spans="1:52" s="19" customFormat="1" ht="15.75" hidden="1">
      <c r="A23" s="7"/>
      <c r="B23" s="7"/>
      <c r="C23" s="8"/>
      <c r="D23" s="9"/>
      <c r="E23" s="10"/>
      <c r="F23" s="11"/>
      <c r="G23" s="12"/>
      <c r="H23" s="9"/>
      <c r="I23" s="13"/>
      <c r="J23" s="13"/>
      <c r="K23" s="13"/>
      <c r="L23" s="13"/>
      <c r="M23" s="13"/>
      <c r="N23" s="14"/>
      <c r="O23" s="15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8">
        <v>0</v>
      </c>
      <c r="AI23" s="17"/>
      <c r="AJ23" s="17"/>
      <c r="AM23" s="19">
        <v>0</v>
      </c>
      <c r="AN23" s="19">
        <v>0</v>
      </c>
      <c r="AO23" s="19">
        <v>0</v>
      </c>
      <c r="AP23" s="19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1">
        <v>0</v>
      </c>
      <c r="AX23" s="21">
        <v>0</v>
      </c>
      <c r="AY23" s="21"/>
      <c r="AZ23" s="21"/>
    </row>
    <row r="24" spans="1:52" s="19" customFormat="1" ht="15.75" hidden="1">
      <c r="A24" s="7"/>
      <c r="B24" s="7"/>
      <c r="C24" s="8"/>
      <c r="D24" s="9"/>
      <c r="E24" s="10"/>
      <c r="F24" s="11"/>
      <c r="G24" s="12"/>
      <c r="H24" s="9"/>
      <c r="I24" s="13"/>
      <c r="J24" s="13"/>
      <c r="K24" s="13"/>
      <c r="L24" s="13"/>
      <c r="M24" s="13"/>
      <c r="N24" s="14"/>
      <c r="O24" s="1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>
        <v>0</v>
      </c>
      <c r="AI24" s="17"/>
      <c r="AJ24" s="17"/>
      <c r="AM24" s="19">
        <v>0</v>
      </c>
      <c r="AN24" s="19">
        <v>0</v>
      </c>
      <c r="AO24" s="19">
        <v>0</v>
      </c>
      <c r="AP24" s="19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1">
        <v>0</v>
      </c>
      <c r="AX24" s="21">
        <v>0</v>
      </c>
      <c r="AY24" s="21"/>
      <c r="AZ24" s="21"/>
    </row>
    <row r="25" spans="1:52" s="19" customFormat="1" ht="15.75" hidden="1">
      <c r="A25" s="7"/>
      <c r="B25" s="7"/>
      <c r="C25" s="8"/>
      <c r="D25" s="9"/>
      <c r="E25" s="10"/>
      <c r="F25" s="11"/>
      <c r="G25" s="12"/>
      <c r="H25" s="9"/>
      <c r="I25" s="13"/>
      <c r="J25" s="13"/>
      <c r="K25" s="13"/>
      <c r="L25" s="13"/>
      <c r="M25" s="13"/>
      <c r="N25" s="14"/>
      <c r="O25" s="15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>
        <v>0</v>
      </c>
      <c r="AI25" s="17"/>
      <c r="AJ25" s="17"/>
      <c r="AM25" s="19">
        <v>0</v>
      </c>
      <c r="AN25" s="19">
        <v>0</v>
      </c>
      <c r="AO25" s="19">
        <v>0</v>
      </c>
      <c r="AP25" s="19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1">
        <v>0</v>
      </c>
      <c r="AX25" s="21">
        <v>0</v>
      </c>
      <c r="AY25" s="21"/>
      <c r="AZ25" s="21"/>
    </row>
    <row r="26" spans="1:52" s="19" customFormat="1" ht="15.75" hidden="1">
      <c r="A26" s="7"/>
      <c r="B26" s="7"/>
      <c r="C26" s="8"/>
      <c r="D26" s="9"/>
      <c r="E26" s="10"/>
      <c r="F26" s="11"/>
      <c r="G26" s="12"/>
      <c r="H26" s="9"/>
      <c r="I26" s="12"/>
      <c r="J26" s="12"/>
      <c r="K26" s="12"/>
      <c r="L26" s="12"/>
      <c r="M26" s="12"/>
      <c r="N26" s="24"/>
      <c r="O26" s="15"/>
      <c r="P26" s="16"/>
      <c r="Q26" s="16"/>
      <c r="R26" s="16"/>
      <c r="S26" s="16"/>
      <c r="T26" s="16"/>
      <c r="U26" s="16"/>
      <c r="V26" s="16"/>
      <c r="W26" s="16"/>
      <c r="X26" s="16"/>
      <c r="Y26" s="25"/>
      <c r="Z26" s="16"/>
      <c r="AA26" s="25"/>
      <c r="AB26" s="16"/>
      <c r="AC26" s="16"/>
      <c r="AD26" s="16"/>
      <c r="AE26" s="16"/>
      <c r="AF26" s="16"/>
      <c r="AG26" s="17"/>
      <c r="AH26" s="18">
        <v>0</v>
      </c>
      <c r="AI26" s="17"/>
      <c r="AJ26" s="17"/>
      <c r="AM26" s="19">
        <v>0</v>
      </c>
      <c r="AN26" s="19">
        <v>0</v>
      </c>
      <c r="AO26" s="19">
        <v>0</v>
      </c>
      <c r="AP26" s="19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1">
        <v>0</v>
      </c>
      <c r="AX26" s="21">
        <v>0</v>
      </c>
      <c r="AY26" s="21"/>
      <c r="AZ26" s="21"/>
    </row>
    <row r="27" spans="1:52" s="19" customFormat="1" ht="15.75" hidden="1">
      <c r="A27" s="7"/>
      <c r="B27" s="7"/>
      <c r="C27" s="8"/>
      <c r="D27" s="9"/>
      <c r="E27" s="10"/>
      <c r="F27" s="11"/>
      <c r="G27" s="12"/>
      <c r="H27" s="9"/>
      <c r="I27" s="13"/>
      <c r="J27" s="13"/>
      <c r="K27" s="13"/>
      <c r="L27" s="13"/>
      <c r="M27" s="13"/>
      <c r="N27" s="14"/>
      <c r="O27" s="1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>
        <v>0</v>
      </c>
      <c r="AI27" s="17"/>
      <c r="AJ27" s="17"/>
      <c r="AM27" s="19">
        <v>0</v>
      </c>
      <c r="AN27" s="19">
        <v>0</v>
      </c>
      <c r="AO27" s="19">
        <v>0</v>
      </c>
      <c r="AP27" s="19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1">
        <v>0</v>
      </c>
      <c r="AX27" s="21">
        <v>0</v>
      </c>
      <c r="AY27" s="21"/>
      <c r="AZ27" s="21"/>
    </row>
    <row r="28" spans="1:52" s="19" customFormat="1" ht="15.75" hidden="1">
      <c r="A28" s="7"/>
      <c r="B28" s="7"/>
      <c r="C28" s="8"/>
      <c r="D28" s="9"/>
      <c r="E28" s="10"/>
      <c r="F28" s="11"/>
      <c r="G28" s="12"/>
      <c r="H28" s="9"/>
      <c r="I28" s="13"/>
      <c r="J28" s="12"/>
      <c r="K28" s="12"/>
      <c r="L28" s="12"/>
      <c r="M28" s="12"/>
      <c r="N28" s="24"/>
      <c r="O28" s="15"/>
      <c r="P28" s="16"/>
      <c r="Q28" s="16"/>
      <c r="R28" s="16"/>
      <c r="S28" s="16"/>
      <c r="T28" s="16"/>
      <c r="U28" s="16"/>
      <c r="V28" s="16"/>
      <c r="W28" s="16"/>
      <c r="X28" s="16"/>
      <c r="Y28" s="25"/>
      <c r="Z28" s="16"/>
      <c r="AA28" s="25"/>
      <c r="AB28" s="16"/>
      <c r="AC28" s="16"/>
      <c r="AD28" s="16"/>
      <c r="AE28" s="16"/>
      <c r="AF28" s="16"/>
      <c r="AG28" s="17"/>
      <c r="AH28" s="17">
        <v>0</v>
      </c>
      <c r="AI28" s="17"/>
      <c r="AJ28" s="17"/>
      <c r="AM28" s="19">
        <v>0</v>
      </c>
      <c r="AN28" s="19">
        <v>0</v>
      </c>
      <c r="AO28" s="19">
        <v>0</v>
      </c>
      <c r="AP28" s="19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1">
        <v>0</v>
      </c>
      <c r="AX28" s="21">
        <v>0</v>
      </c>
      <c r="AY28" s="21"/>
      <c r="AZ28" s="21"/>
    </row>
    <row r="29" spans="1:52" s="19" customFormat="1" ht="15.75" hidden="1">
      <c r="A29" s="7"/>
      <c r="B29" s="7"/>
      <c r="C29" s="8"/>
      <c r="D29" s="9"/>
      <c r="E29" s="10"/>
      <c r="F29" s="11"/>
      <c r="G29" s="12"/>
      <c r="H29" s="9"/>
      <c r="I29" s="12"/>
      <c r="J29" s="12"/>
      <c r="K29" s="12"/>
      <c r="L29" s="12"/>
      <c r="M29" s="12"/>
      <c r="N29" s="24"/>
      <c r="O29" s="15"/>
      <c r="P29" s="16"/>
      <c r="Q29" s="16"/>
      <c r="R29" s="16"/>
      <c r="S29" s="16"/>
      <c r="T29" s="16"/>
      <c r="U29" s="16"/>
      <c r="V29" s="16"/>
      <c r="W29" s="16"/>
      <c r="X29" s="16"/>
      <c r="Y29" s="25"/>
      <c r="Z29" s="16"/>
      <c r="AA29" s="25"/>
      <c r="AB29" s="16"/>
      <c r="AC29" s="16"/>
      <c r="AD29" s="16"/>
      <c r="AE29" s="16"/>
      <c r="AF29" s="16"/>
      <c r="AG29" s="17"/>
      <c r="AH29" s="17">
        <v>0</v>
      </c>
      <c r="AI29" s="17"/>
      <c r="AJ29" s="17"/>
      <c r="AM29" s="19">
        <v>0</v>
      </c>
      <c r="AN29" s="19">
        <v>0</v>
      </c>
      <c r="AO29" s="19">
        <v>0</v>
      </c>
      <c r="AP29" s="19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1">
        <v>0</v>
      </c>
      <c r="AX29" s="21">
        <v>0</v>
      </c>
      <c r="AY29" s="21"/>
      <c r="AZ29" s="21"/>
    </row>
    <row r="30" spans="1:52" s="19" customFormat="1" ht="15.75" hidden="1">
      <c r="A30" s="7"/>
      <c r="B30" s="7"/>
      <c r="C30" s="8"/>
      <c r="D30" s="9"/>
      <c r="E30" s="10"/>
      <c r="F30" s="11"/>
      <c r="G30" s="12"/>
      <c r="H30" s="9"/>
      <c r="I30" s="12"/>
      <c r="J30" s="12"/>
      <c r="K30" s="12"/>
      <c r="L30" s="12"/>
      <c r="M30" s="12"/>
      <c r="N30" s="24"/>
      <c r="O30" s="15"/>
      <c r="P30" s="16"/>
      <c r="Q30" s="16"/>
      <c r="R30" s="16"/>
      <c r="S30" s="16"/>
      <c r="T30" s="16"/>
      <c r="U30" s="16"/>
      <c r="V30" s="16"/>
      <c r="W30" s="16"/>
      <c r="X30" s="16"/>
      <c r="Y30" s="25"/>
      <c r="Z30" s="16"/>
      <c r="AA30" s="25"/>
      <c r="AB30" s="16"/>
      <c r="AC30" s="16"/>
      <c r="AD30" s="16"/>
      <c r="AE30" s="16"/>
      <c r="AF30" s="16"/>
      <c r="AG30" s="17"/>
      <c r="AH30" s="17">
        <v>0</v>
      </c>
      <c r="AI30" s="17"/>
      <c r="AJ30" s="17"/>
      <c r="AM30" s="19">
        <v>0</v>
      </c>
      <c r="AN30" s="19">
        <v>0</v>
      </c>
      <c r="AO30" s="19">
        <v>0</v>
      </c>
      <c r="AP30" s="19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1">
        <v>0</v>
      </c>
      <c r="AX30" s="21">
        <v>0</v>
      </c>
      <c r="AY30" s="21"/>
      <c r="AZ30" s="21"/>
    </row>
    <row r="31" spans="1:52" s="19" customFormat="1" ht="15.75" hidden="1">
      <c r="A31" s="7"/>
      <c r="B31" s="7"/>
      <c r="C31" s="8"/>
      <c r="D31" s="9"/>
      <c r="E31" s="10"/>
      <c r="F31" s="11"/>
      <c r="G31" s="12"/>
      <c r="H31" s="9"/>
      <c r="I31" s="12"/>
      <c r="J31" s="12"/>
      <c r="K31" s="12"/>
      <c r="L31" s="12"/>
      <c r="M31" s="12"/>
      <c r="N31" s="24"/>
      <c r="O31" s="15"/>
      <c r="P31" s="16"/>
      <c r="Q31" s="16"/>
      <c r="R31" s="16"/>
      <c r="S31" s="16"/>
      <c r="T31" s="16"/>
      <c r="U31" s="16"/>
      <c r="V31" s="16"/>
      <c r="W31" s="16"/>
      <c r="X31" s="16"/>
      <c r="Y31" s="25"/>
      <c r="Z31" s="16"/>
      <c r="AA31" s="25"/>
      <c r="AB31" s="16"/>
      <c r="AC31" s="16"/>
      <c r="AD31" s="16"/>
      <c r="AE31" s="16"/>
      <c r="AF31" s="16"/>
      <c r="AG31" s="17"/>
      <c r="AH31" s="17">
        <v>0</v>
      </c>
      <c r="AI31" s="17"/>
      <c r="AJ31" s="17"/>
      <c r="AM31" s="19">
        <v>0</v>
      </c>
      <c r="AN31" s="19">
        <v>0</v>
      </c>
      <c r="AO31" s="19">
        <v>0</v>
      </c>
      <c r="AP31" s="19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1">
        <v>0</v>
      </c>
      <c r="AX31" s="21">
        <v>0</v>
      </c>
      <c r="AY31" s="21"/>
      <c r="AZ31" s="21"/>
    </row>
    <row r="32" spans="1:52" s="19" customFormat="1" ht="15.75" hidden="1">
      <c r="A32" s="7"/>
      <c r="B32" s="7"/>
      <c r="C32" s="8"/>
      <c r="D32" s="9"/>
      <c r="E32" s="10"/>
      <c r="F32" s="11"/>
      <c r="G32" s="12"/>
      <c r="H32" s="9"/>
      <c r="I32" s="13"/>
      <c r="J32" s="12"/>
      <c r="K32" s="12"/>
      <c r="L32" s="12"/>
      <c r="M32" s="12"/>
      <c r="N32" s="24"/>
      <c r="O32" s="15"/>
      <c r="P32" s="16"/>
      <c r="Q32" s="16"/>
      <c r="R32" s="16"/>
      <c r="S32" s="16"/>
      <c r="T32" s="16"/>
      <c r="U32" s="16"/>
      <c r="V32" s="16"/>
      <c r="W32" s="16"/>
      <c r="X32" s="16"/>
      <c r="Y32" s="25"/>
      <c r="Z32" s="16"/>
      <c r="AA32" s="25"/>
      <c r="AB32" s="16"/>
      <c r="AC32" s="16"/>
      <c r="AD32" s="16"/>
      <c r="AE32" s="16"/>
      <c r="AF32" s="16"/>
      <c r="AG32" s="17"/>
      <c r="AH32" s="17">
        <v>0</v>
      </c>
      <c r="AI32" s="17"/>
      <c r="AJ32" s="17"/>
      <c r="AM32" s="19">
        <v>0</v>
      </c>
      <c r="AN32" s="19">
        <v>0</v>
      </c>
      <c r="AO32" s="19">
        <v>0</v>
      </c>
      <c r="AP32" s="19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1">
        <v>0</v>
      </c>
      <c r="AX32" s="21">
        <v>0</v>
      </c>
      <c r="AY32" s="21"/>
      <c r="AZ32" s="21"/>
    </row>
    <row r="33" spans="1:52" s="19" customFormat="1" ht="15.75" hidden="1">
      <c r="A33" s="7"/>
      <c r="B33" s="7"/>
      <c r="C33" s="8"/>
      <c r="D33" s="9"/>
      <c r="E33" s="10"/>
      <c r="F33" s="11"/>
      <c r="G33" s="12"/>
      <c r="H33" s="9"/>
      <c r="I33" s="13"/>
      <c r="J33" s="12"/>
      <c r="K33" s="12"/>
      <c r="L33" s="12"/>
      <c r="M33" s="12"/>
      <c r="N33" s="24"/>
      <c r="O33" s="15"/>
      <c r="P33" s="16"/>
      <c r="Q33" s="16"/>
      <c r="R33" s="16"/>
      <c r="S33" s="16"/>
      <c r="T33" s="16"/>
      <c r="U33" s="16"/>
      <c r="V33" s="16"/>
      <c r="W33" s="16"/>
      <c r="X33" s="16"/>
      <c r="Y33" s="25"/>
      <c r="Z33" s="16"/>
      <c r="AA33" s="25"/>
      <c r="AB33" s="16"/>
      <c r="AC33" s="16"/>
      <c r="AD33" s="16"/>
      <c r="AE33" s="16"/>
      <c r="AF33" s="16"/>
      <c r="AG33" s="17"/>
      <c r="AH33" s="17">
        <v>0</v>
      </c>
      <c r="AI33" s="17"/>
      <c r="AJ33" s="17"/>
      <c r="AM33" s="19">
        <v>0</v>
      </c>
      <c r="AN33" s="19">
        <v>0</v>
      </c>
      <c r="AO33" s="19">
        <v>0</v>
      </c>
      <c r="AP33" s="19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1">
        <v>0</v>
      </c>
      <c r="AX33" s="21">
        <v>0</v>
      </c>
      <c r="AY33" s="21"/>
      <c r="AZ33" s="21"/>
    </row>
    <row r="34" spans="1:52" s="19" customFormat="1" ht="15.75" hidden="1">
      <c r="A34" s="7"/>
      <c r="B34" s="7"/>
      <c r="C34" s="8"/>
      <c r="D34" s="9"/>
      <c r="E34" s="10"/>
      <c r="F34" s="11"/>
      <c r="G34" s="12"/>
      <c r="H34" s="9"/>
      <c r="I34" s="13"/>
      <c r="J34" s="12"/>
      <c r="K34" s="12"/>
      <c r="L34" s="12"/>
      <c r="M34" s="12"/>
      <c r="N34" s="24"/>
      <c r="O34" s="15"/>
      <c r="P34" s="16"/>
      <c r="Q34" s="16"/>
      <c r="R34" s="16"/>
      <c r="S34" s="16"/>
      <c r="T34" s="16"/>
      <c r="U34" s="16"/>
      <c r="V34" s="16"/>
      <c r="W34" s="16"/>
      <c r="X34" s="16"/>
      <c r="Y34" s="25"/>
      <c r="Z34" s="16"/>
      <c r="AA34" s="25"/>
      <c r="AB34" s="16"/>
      <c r="AC34" s="16"/>
      <c r="AD34" s="16"/>
      <c r="AE34" s="16"/>
      <c r="AF34" s="16"/>
      <c r="AG34" s="17"/>
      <c r="AH34" s="17">
        <v>0</v>
      </c>
      <c r="AI34" s="17"/>
      <c r="AJ34" s="17"/>
      <c r="AM34" s="19">
        <v>0</v>
      </c>
      <c r="AN34" s="19">
        <v>0</v>
      </c>
      <c r="AO34" s="19">
        <v>0</v>
      </c>
      <c r="AP34" s="19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1">
        <v>0</v>
      </c>
      <c r="AX34" s="21">
        <v>0</v>
      </c>
      <c r="AY34" s="21"/>
      <c r="AZ34" s="21"/>
    </row>
    <row r="35" spans="1:52" s="19" customFormat="1" ht="15.75" hidden="1">
      <c r="A35" s="7"/>
      <c r="B35" s="7"/>
      <c r="C35" s="8"/>
      <c r="D35" s="9"/>
      <c r="E35" s="10"/>
      <c r="F35" s="11"/>
      <c r="G35" s="12"/>
      <c r="H35" s="9"/>
      <c r="I35" s="13"/>
      <c r="J35" s="12"/>
      <c r="K35" s="12"/>
      <c r="L35" s="12"/>
      <c r="M35" s="12"/>
      <c r="N35" s="24"/>
      <c r="O35" s="15"/>
      <c r="P35" s="16"/>
      <c r="Q35" s="16"/>
      <c r="R35" s="16"/>
      <c r="S35" s="16"/>
      <c r="T35" s="16"/>
      <c r="U35" s="16"/>
      <c r="V35" s="16"/>
      <c r="W35" s="16"/>
      <c r="X35" s="16"/>
      <c r="Y35" s="25"/>
      <c r="Z35" s="16"/>
      <c r="AA35" s="25"/>
      <c r="AB35" s="16"/>
      <c r="AC35" s="16"/>
      <c r="AD35" s="16"/>
      <c r="AE35" s="16"/>
      <c r="AF35" s="16"/>
      <c r="AG35" s="17"/>
      <c r="AH35" s="17">
        <v>0</v>
      </c>
      <c r="AI35" s="17"/>
      <c r="AJ35" s="17"/>
      <c r="AM35" s="19">
        <v>0</v>
      </c>
      <c r="AN35" s="19">
        <v>0</v>
      </c>
      <c r="AO35" s="19">
        <v>0</v>
      </c>
      <c r="AP35" s="19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1">
        <v>0</v>
      </c>
      <c r="AX35" s="21">
        <v>0</v>
      </c>
      <c r="AY35" s="21"/>
      <c r="AZ35" s="21"/>
    </row>
    <row r="36" spans="1:52" s="19" customFormat="1" ht="15.75" hidden="1">
      <c r="A36" s="7"/>
      <c r="B36" s="7"/>
      <c r="C36" s="8"/>
      <c r="D36" s="9"/>
      <c r="E36" s="10"/>
      <c r="F36" s="11"/>
      <c r="G36" s="12"/>
      <c r="H36" s="9"/>
      <c r="I36" s="12"/>
      <c r="J36" s="12"/>
      <c r="K36" s="12"/>
      <c r="L36" s="12"/>
      <c r="M36" s="12"/>
      <c r="N36" s="24"/>
      <c r="O36" s="15"/>
      <c r="P36" s="16"/>
      <c r="Q36" s="16"/>
      <c r="R36" s="16"/>
      <c r="S36" s="16"/>
      <c r="T36" s="16"/>
      <c r="U36" s="16"/>
      <c r="V36" s="16"/>
      <c r="W36" s="16"/>
      <c r="X36" s="16"/>
      <c r="Y36" s="25"/>
      <c r="Z36" s="16"/>
      <c r="AA36" s="25"/>
      <c r="AB36" s="16"/>
      <c r="AC36" s="16"/>
      <c r="AD36" s="16"/>
      <c r="AE36" s="16"/>
      <c r="AF36" s="16"/>
      <c r="AG36" s="17"/>
      <c r="AH36" s="17">
        <v>0</v>
      </c>
      <c r="AI36" s="17"/>
      <c r="AJ36" s="17"/>
      <c r="AM36" s="19">
        <v>0</v>
      </c>
      <c r="AN36" s="19">
        <v>0</v>
      </c>
      <c r="AO36" s="19">
        <v>0</v>
      </c>
      <c r="AP36" s="19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1">
        <v>0</v>
      </c>
      <c r="AX36" s="21">
        <v>0</v>
      </c>
      <c r="AY36" s="21"/>
      <c r="AZ36" s="21"/>
    </row>
    <row r="37" spans="1:52" s="19" customFormat="1" ht="15.75" hidden="1">
      <c r="A37" s="7"/>
      <c r="B37" s="7"/>
      <c r="C37" s="8"/>
      <c r="D37" s="9"/>
      <c r="E37" s="10"/>
      <c r="F37" s="11"/>
      <c r="G37" s="12"/>
      <c r="H37" s="9"/>
      <c r="I37" s="12"/>
      <c r="J37" s="12"/>
      <c r="K37" s="12"/>
      <c r="L37" s="12"/>
      <c r="M37" s="12"/>
      <c r="N37" s="24"/>
      <c r="O37" s="15"/>
      <c r="P37" s="16"/>
      <c r="Q37" s="16"/>
      <c r="R37" s="16"/>
      <c r="S37" s="16"/>
      <c r="T37" s="16"/>
      <c r="U37" s="16"/>
      <c r="V37" s="16"/>
      <c r="W37" s="16"/>
      <c r="X37" s="16"/>
      <c r="Y37" s="25"/>
      <c r="Z37" s="16"/>
      <c r="AA37" s="25"/>
      <c r="AB37" s="16"/>
      <c r="AC37" s="16"/>
      <c r="AD37" s="16"/>
      <c r="AE37" s="16"/>
      <c r="AF37" s="16"/>
      <c r="AG37" s="17"/>
      <c r="AH37" s="17">
        <v>0</v>
      </c>
      <c r="AI37" s="17"/>
      <c r="AJ37" s="17"/>
      <c r="AM37" s="19">
        <v>0</v>
      </c>
      <c r="AN37" s="19">
        <v>0</v>
      </c>
      <c r="AO37" s="19">
        <v>0</v>
      </c>
      <c r="AP37" s="19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1">
        <v>0</v>
      </c>
      <c r="AX37" s="21">
        <v>0</v>
      </c>
      <c r="AY37" s="21"/>
      <c r="AZ37" s="21"/>
    </row>
    <row r="38" spans="1:34" ht="15.75">
      <c r="A38" s="26">
        <v>11</v>
      </c>
      <c r="B38" s="26">
        <v>11</v>
      </c>
      <c r="D38" s="27"/>
      <c r="AH38" s="26">
        <v>11</v>
      </c>
    </row>
    <row r="39" spans="4:36" ht="15.75" hidden="1">
      <c r="D39" s="5" t="s">
        <v>168</v>
      </c>
      <c r="N39" s="29" t="s">
        <v>178</v>
      </c>
      <c r="AH39" s="29"/>
      <c r="AI39" s="29"/>
      <c r="AJ39" s="29"/>
    </row>
    <row r="40" spans="4:36" ht="15.75" hidden="1">
      <c r="D40" s="27"/>
      <c r="AH40" s="29"/>
      <c r="AI40" s="29"/>
      <c r="AJ40" s="29"/>
    </row>
    <row r="41" spans="4:36" ht="24" customHeight="1">
      <c r="D41" s="30" t="s">
        <v>169</v>
      </c>
      <c r="E41" s="31"/>
      <c r="F41" s="31"/>
      <c r="G41" s="32"/>
      <c r="H41" s="33" t="s">
        <v>179</v>
      </c>
      <c r="AF41" s="34"/>
      <c r="AG41" s="35" t="s">
        <v>179</v>
      </c>
      <c r="AH41" s="29"/>
      <c r="AI41" s="29"/>
      <c r="AJ41" s="29"/>
    </row>
    <row r="42" spans="4:52" s="38" customFormat="1" ht="24" customHeight="1">
      <c r="D42" s="3" t="s">
        <v>170</v>
      </c>
      <c r="E42" s="36"/>
      <c r="F42" s="37"/>
      <c r="H42" s="33" t="s">
        <v>180</v>
      </c>
      <c r="N42" s="39"/>
      <c r="AG42" s="35" t="s">
        <v>180</v>
      </c>
      <c r="AH42" s="5"/>
      <c r="AI42" s="35"/>
      <c r="AJ42" s="35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4:37" ht="24" customHeight="1">
      <c r="D43" s="38" t="s">
        <v>170</v>
      </c>
      <c r="E43" s="38"/>
      <c r="F43" s="37"/>
      <c r="G43" s="38"/>
      <c r="H43" s="33" t="s">
        <v>181</v>
      </c>
      <c r="I43" s="38"/>
      <c r="AF43" s="38"/>
      <c r="AG43" s="35" t="s">
        <v>181</v>
      </c>
      <c r="AK43" s="5">
        <v>100</v>
      </c>
    </row>
    <row r="44" spans="4:37" ht="17.25" customHeight="1">
      <c r="D44" s="38"/>
      <c r="H44" s="38"/>
      <c r="AF44" s="38"/>
      <c r="AG44" s="38"/>
      <c r="AK44" s="38">
        <v>86</v>
      </c>
    </row>
    <row r="45" spans="33:37" ht="15.75">
      <c r="AG45" s="2">
        <v>1</v>
      </c>
      <c r="AH45" s="5">
        <v>100</v>
      </c>
      <c r="AJ45" s="5">
        <v>100</v>
      </c>
      <c r="AK45" s="5">
        <v>76</v>
      </c>
    </row>
    <row r="46" spans="33:37" ht="15.75">
      <c r="AG46" s="2">
        <v>2</v>
      </c>
      <c r="AH46" s="5">
        <v>82</v>
      </c>
      <c r="AJ46" s="5">
        <v>82</v>
      </c>
      <c r="AK46" s="5">
        <v>67</v>
      </c>
    </row>
    <row r="47" spans="33:37" ht="15.75">
      <c r="AG47" s="2">
        <v>3</v>
      </c>
      <c r="AH47" s="5">
        <v>69</v>
      </c>
      <c r="AJ47" s="5">
        <v>69</v>
      </c>
      <c r="AK47" s="5">
        <v>59</v>
      </c>
    </row>
    <row r="48" spans="33:37" ht="15.75">
      <c r="AG48" s="2">
        <v>4</v>
      </c>
      <c r="AH48" s="5">
        <v>57</v>
      </c>
      <c r="AJ48" s="5">
        <v>57</v>
      </c>
      <c r="AK48" s="5">
        <v>52</v>
      </c>
    </row>
    <row r="49" spans="33:37" ht="15.75">
      <c r="AG49" s="2">
        <v>5</v>
      </c>
      <c r="AH49" s="5">
        <v>47</v>
      </c>
      <c r="AJ49" s="5">
        <v>47</v>
      </c>
      <c r="AK49" s="5">
        <v>46</v>
      </c>
    </row>
    <row r="50" spans="33:37" ht="15.75">
      <c r="AG50" s="2">
        <v>6</v>
      </c>
      <c r="AH50" s="5">
        <v>38</v>
      </c>
      <c r="AJ50" s="5">
        <v>38</v>
      </c>
      <c r="AK50" s="5">
        <v>40</v>
      </c>
    </row>
    <row r="51" spans="33:37" ht="15.75">
      <c r="AG51" s="2">
        <v>7</v>
      </c>
      <c r="AH51" s="5">
        <v>30</v>
      </c>
      <c r="AJ51" s="5">
        <v>30</v>
      </c>
      <c r="AK51" s="5">
        <v>34</v>
      </c>
    </row>
    <row r="52" spans="33:37" ht="15.75">
      <c r="AG52" s="2">
        <v>8</v>
      </c>
      <c r="AH52" s="5">
        <v>22</v>
      </c>
      <c r="AJ52" s="5">
        <v>22</v>
      </c>
      <c r="AK52" s="5">
        <v>29</v>
      </c>
    </row>
    <row r="53" spans="33:37" ht="15.75">
      <c r="AG53" s="2">
        <v>9</v>
      </c>
      <c r="AH53" s="5">
        <v>15</v>
      </c>
      <c r="AJ53" s="5">
        <v>15</v>
      </c>
      <c r="AK53" s="5">
        <v>24</v>
      </c>
    </row>
    <row r="54" spans="33:37" ht="15.75">
      <c r="AG54" s="2">
        <v>10</v>
      </c>
      <c r="AH54" s="5">
        <v>8</v>
      </c>
      <c r="AJ54" s="5">
        <v>8</v>
      </c>
      <c r="AK54" s="5">
        <v>19</v>
      </c>
    </row>
    <row r="55" spans="33:37" ht="15.75">
      <c r="AG55" s="2">
        <v>11</v>
      </c>
      <c r="AH55" s="5">
        <v>1</v>
      </c>
      <c r="AJ55" s="5">
        <v>1</v>
      </c>
      <c r="AK55" s="5">
        <v>14</v>
      </c>
    </row>
    <row r="56" spans="33:37" ht="15.75">
      <c r="AG56" s="2">
        <v>12</v>
      </c>
      <c r="AH56" s="5">
        <v>0</v>
      </c>
      <c r="AJ56" s="5">
        <v>0</v>
      </c>
      <c r="AK56" s="5">
        <v>10</v>
      </c>
    </row>
    <row r="57" spans="33:37" ht="15.75">
      <c r="AG57" s="2">
        <v>13</v>
      </c>
      <c r="AH57" s="5">
        <v>0</v>
      </c>
      <c r="AJ57" s="5">
        <v>0</v>
      </c>
      <c r="AK57" s="5">
        <v>5</v>
      </c>
    </row>
    <row r="58" spans="33:37" ht="15.75">
      <c r="AG58" s="2">
        <v>14</v>
      </c>
      <c r="AH58" s="5">
        <v>0</v>
      </c>
      <c r="AJ58" s="5">
        <v>0</v>
      </c>
      <c r="AK58" s="5">
        <v>1</v>
      </c>
    </row>
    <row r="59" spans="33:36" ht="15.75">
      <c r="AG59" s="2">
        <v>15</v>
      </c>
      <c r="AH59" s="5">
        <v>0</v>
      </c>
      <c r="AJ59" s="5">
        <v>0</v>
      </c>
    </row>
    <row r="60" spans="33:36" ht="15.75">
      <c r="AG60" s="2">
        <v>16</v>
      </c>
      <c r="AH60" s="5">
        <v>0</v>
      </c>
      <c r="AJ60" s="5">
        <v>0</v>
      </c>
    </row>
    <row r="61" spans="33:36" ht="15.75">
      <c r="AG61" s="2">
        <v>17</v>
      </c>
      <c r="AH61" s="5">
        <v>0</v>
      </c>
      <c r="AJ61" s="5">
        <v>0</v>
      </c>
    </row>
    <row r="62" spans="33:36" ht="15.75">
      <c r="AG62" s="2">
        <v>18</v>
      </c>
      <c r="AH62" s="5">
        <v>0</v>
      </c>
      <c r="AJ62" s="5">
        <v>0</v>
      </c>
    </row>
    <row r="63" spans="33:36" ht="15.75">
      <c r="AG63" s="2">
        <v>19</v>
      </c>
      <c r="AH63" s="5">
        <v>0</v>
      </c>
      <c r="AJ63" s="5">
        <v>0</v>
      </c>
    </row>
    <row r="64" spans="33:36" ht="15.75">
      <c r="AG64" s="2">
        <v>20</v>
      </c>
      <c r="AH64" s="5">
        <v>0</v>
      </c>
      <c r="AJ64" s="5">
        <v>0</v>
      </c>
    </row>
    <row r="65" spans="33:36" ht="15.75">
      <c r="AG65" s="2">
        <v>21</v>
      </c>
      <c r="AH65" s="5">
        <v>0</v>
      </c>
      <c r="AJ65" s="5">
        <v>0</v>
      </c>
    </row>
    <row r="66" spans="33:36" ht="15.75">
      <c r="AG66" s="2">
        <v>22</v>
      </c>
      <c r="AH66" s="5">
        <v>0</v>
      </c>
      <c r="AJ66" s="5">
        <v>0</v>
      </c>
    </row>
    <row r="67" spans="33:36" ht="15.75">
      <c r="AG67" s="2">
        <v>23</v>
      </c>
      <c r="AH67" s="5">
        <v>0</v>
      </c>
      <c r="AJ67" s="5">
        <v>0</v>
      </c>
    </row>
    <row r="68" spans="33:36" ht="15.75">
      <c r="AG68" s="2">
        <v>24</v>
      </c>
      <c r="AH68" s="5">
        <v>0</v>
      </c>
      <c r="AJ68" s="5">
        <v>0</v>
      </c>
    </row>
    <row r="69" spans="33:34" ht="15.75">
      <c r="AG69" s="2">
        <v>25</v>
      </c>
      <c r="AH69" s="5">
        <v>0</v>
      </c>
    </row>
    <row r="70" spans="33:34" ht="15.75">
      <c r="AG70" s="2">
        <v>26</v>
      </c>
      <c r="AH70" s="5">
        <v>0</v>
      </c>
    </row>
    <row r="71" spans="33:34" ht="15.75">
      <c r="AG71" s="2">
        <v>27</v>
      </c>
      <c r="AH71" s="5">
        <v>0</v>
      </c>
    </row>
    <row r="72" spans="33:34" ht="15.75">
      <c r="AG72" s="2">
        <v>28</v>
      </c>
      <c r="AH72" s="5">
        <v>0</v>
      </c>
    </row>
    <row r="73" spans="33:34" ht="15.75">
      <c r="AG73" s="2">
        <v>29</v>
      </c>
      <c r="AH73" s="5">
        <v>0</v>
      </c>
    </row>
    <row r="74" spans="33:34" ht="15.75">
      <c r="AG74" s="2">
        <v>30</v>
      </c>
      <c r="AH74" s="5">
        <v>0</v>
      </c>
    </row>
    <row r="75" spans="33:34" ht="15.75">
      <c r="AG75" s="2">
        <v>31</v>
      </c>
      <c r="AH75" s="5">
        <v>0</v>
      </c>
    </row>
    <row r="76" spans="33:34" ht="15.75">
      <c r="AG76" s="2">
        <v>32</v>
      </c>
      <c r="AH76" s="5">
        <v>0</v>
      </c>
    </row>
    <row r="77" spans="33:34" ht="15.75">
      <c r="AG77" s="2">
        <v>33</v>
      </c>
      <c r="AH77" s="5">
        <v>0</v>
      </c>
    </row>
    <row r="78" spans="33:34" ht="15.75">
      <c r="AG78" s="2">
        <v>34</v>
      </c>
      <c r="AH78" s="5">
        <v>0</v>
      </c>
    </row>
    <row r="79" spans="33:34" ht="15.75">
      <c r="AG79" s="2">
        <v>35</v>
      </c>
      <c r="AH79" s="5">
        <v>0</v>
      </c>
    </row>
    <row r="80" spans="33:34" ht="15.75">
      <c r="AG80" s="2">
        <v>36</v>
      </c>
      <c r="AH80" s="5">
        <v>0</v>
      </c>
    </row>
    <row r="81" spans="33:34" ht="15.75">
      <c r="AG81" s="2">
        <v>37</v>
      </c>
      <c r="AH81" s="5">
        <v>0</v>
      </c>
    </row>
    <row r="82" spans="33:34" ht="15.75">
      <c r="AG82" s="2">
        <v>38</v>
      </c>
      <c r="AH82" s="5">
        <v>0</v>
      </c>
    </row>
    <row r="83" spans="33:34" ht="15.75">
      <c r="AG83" s="2">
        <v>39</v>
      </c>
      <c r="AH83" s="5">
        <v>0</v>
      </c>
    </row>
    <row r="84" spans="33:34" ht="15.75">
      <c r="AG84" s="2">
        <v>40</v>
      </c>
      <c r="AH84" s="5">
        <v>0</v>
      </c>
    </row>
  </sheetData>
  <sheetProtection/>
  <mergeCells count="38">
    <mergeCell ref="AG9:AG10"/>
    <mergeCell ref="AH9:AH10"/>
    <mergeCell ref="AI9:AI10"/>
    <mergeCell ref="AJ9:AJ10"/>
    <mergeCell ref="V9:W9"/>
    <mergeCell ref="X9:Y9"/>
    <mergeCell ref="Z9:AA9"/>
    <mergeCell ref="AB9:AC9"/>
    <mergeCell ref="AD9:AE9"/>
    <mergeCell ref="AF9:AF10"/>
    <mergeCell ref="O9:O10"/>
    <mergeCell ref="P9:P10"/>
    <mergeCell ref="Q9:Q10"/>
    <mergeCell ref="R9:R10"/>
    <mergeCell ref="S9:S10"/>
    <mergeCell ref="T9:U9"/>
    <mergeCell ref="I9:I10"/>
    <mergeCell ref="J9:J10"/>
    <mergeCell ref="K9:K10"/>
    <mergeCell ref="L9:L10"/>
    <mergeCell ref="M9:M10"/>
    <mergeCell ref="N9:N10"/>
    <mergeCell ref="C7:AH7"/>
    <mergeCell ref="C8:AH8"/>
    <mergeCell ref="A9:A10"/>
    <mergeCell ref="B9:B10"/>
    <mergeCell ref="C9:C10"/>
    <mergeCell ref="D9:D10"/>
    <mergeCell ref="E9:E10"/>
    <mergeCell ref="F9:F10"/>
    <mergeCell ref="G9:G10"/>
    <mergeCell ref="H9:H10"/>
    <mergeCell ref="C1:AH1"/>
    <mergeCell ref="C2:AH2"/>
    <mergeCell ref="C3:AH3"/>
    <mergeCell ref="C4:AH4"/>
    <mergeCell ref="C5:AH5"/>
    <mergeCell ref="C6:AH6"/>
  </mergeCells>
  <printOptions horizontalCentered="1"/>
  <pageMargins left="0.3937007874015748" right="0.3937007874015748" top="0.3937007874015748" bottom="1.1023622047244095" header="0.5118110236220472" footer="0.3937007874015748"/>
  <pageSetup fitToHeight="1" fitToWidth="1" horizontalDpi="600" verticalDpi="600" orientation="landscape" paperSize="9" scale="57" r:id="rId3"/>
  <headerFooter alignWithMargins="0">
    <oddHeader>&amp;L&amp;G
Место проведения:
г.Истра, Московская обл.
трасса «Бужарово»&amp;R
Дата проведения:
2-4 июня 2017</oddHeader>
    <oddFooter>&amp;LРуководитель гонки
Главный секретарь
&amp;RФедоров П.Н.
г.Москва, I кат., №А-17-199
Пчелинцева Л.И.
г.Рязань, ВК, №А-17-148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BB102"/>
  <sheetViews>
    <sheetView tabSelected="1" view="pageBreakPreview" zoomScale="70" zoomScaleNormal="75" zoomScaleSheetLayoutView="70" zoomScalePageLayoutView="0" workbookViewId="0" topLeftCell="A1">
      <pane xSplit="3" topLeftCell="D1" activePane="topRight" state="frozen"/>
      <selection pane="topLeft" activeCell="C9" sqref="C9:C10"/>
      <selection pane="topRight" activeCell="AG17" sqref="AG17:AH17"/>
    </sheetView>
  </sheetViews>
  <sheetFormatPr defaultColWidth="9.140625" defaultRowHeight="15"/>
  <cols>
    <col min="1" max="2" width="5.57421875" style="5" customWidth="1"/>
    <col min="3" max="3" width="4.7109375" style="5" customWidth="1"/>
    <col min="4" max="4" width="22.28125" style="5" customWidth="1"/>
    <col min="5" max="5" width="30.140625" style="5" customWidth="1"/>
    <col min="6" max="6" width="12.28125" style="5" customWidth="1"/>
    <col min="7" max="7" width="8.57421875" style="5" customWidth="1"/>
    <col min="8" max="8" width="24.28125" style="5" customWidth="1"/>
    <col min="9" max="9" width="11.57421875" style="5" customWidth="1"/>
    <col min="10" max="10" width="12.28125" style="5" hidden="1" customWidth="1"/>
    <col min="11" max="13" width="10.57421875" style="5" customWidth="1"/>
    <col min="14" max="14" width="12.00390625" style="28" customWidth="1"/>
    <col min="15" max="16" width="10.57421875" style="5" hidden="1" customWidth="1"/>
    <col min="17" max="19" width="9.8515625" style="5" hidden="1" customWidth="1"/>
    <col min="20" max="27" width="9.8515625" style="5" customWidth="1"/>
    <col min="28" max="31" width="9.140625" style="5" hidden="1" customWidth="1"/>
    <col min="32" max="32" width="9.8515625" style="5" hidden="1" customWidth="1"/>
    <col min="33" max="33" width="8.00390625" style="5" customWidth="1"/>
    <col min="34" max="34" width="7.57421875" style="5" customWidth="1"/>
    <col min="35" max="36" width="9.140625" style="5" customWidth="1"/>
    <col min="37" max="37" width="7.140625" style="5" customWidth="1"/>
    <col min="38" max="42" width="9.140625" style="5" customWidth="1"/>
    <col min="43" max="52" width="9.140625" style="1" customWidth="1"/>
    <col min="53" max="53" width="9.140625" style="5" customWidth="1"/>
    <col min="54" max="54" width="20.7109375" style="5" customWidth="1"/>
    <col min="55" max="16384" width="9.140625" style="5" customWidth="1"/>
  </cols>
  <sheetData>
    <row r="1" spans="3:36" s="1" customFormat="1" ht="15.75">
      <c r="C1" s="62" t="str">
        <f>'[1]All'!A17</f>
        <v>МИНИСТЕРСТВО СПОРТА РФ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2"/>
      <c r="AJ1" s="2"/>
    </row>
    <row r="2" spans="3:36" s="1" customFormat="1" ht="15.75">
      <c r="C2" s="62" t="str">
        <f>'[1]All'!A18</f>
        <v>РОССИЙСКАЯ АВТОМОБИЛЬНАЯ ФЕДЕРАЦИЯ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2"/>
      <c r="AJ2" s="2"/>
    </row>
    <row r="3" spans="3:36" s="1" customFormat="1" ht="15.75">
      <c r="C3" s="62" t="str">
        <f>'[1]All'!A19</f>
        <v>АВТОКРОСС "ДЕНЬ ГОРОДА ИСТРЫ"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2"/>
      <c r="AJ3" s="2"/>
    </row>
    <row r="4" spans="3:36" s="1" customFormat="1" ht="15.75">
      <c r="C4" s="62" t="str">
        <f>'[1]All'!A20</f>
        <v>ЧЕМПИОНАТ РОССИИ, ПЕРВЕНСТВО РОССИИ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2"/>
      <c r="AJ4" s="2"/>
    </row>
    <row r="5" spans="3:36" s="1" customFormat="1" ht="15.75">
      <c r="C5" s="62" t="str">
        <f>'[1]All'!A21</f>
        <v>(Организовано в соответствии со Спортивным Кодексом РАФ)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2"/>
      <c r="AJ5" s="2"/>
    </row>
    <row r="6" spans="3:36" s="1" customFormat="1" ht="30" customHeight="1">
      <c r="C6" s="63" t="str">
        <f>'[1]All'!E10</f>
        <v>СВОДНЫЙ ПРОТОКОЛ ОСНОВНЫХ ЗАЕЗДОВ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2"/>
      <c r="AJ6" s="2"/>
    </row>
    <row r="7" spans="3:36" s="1" customFormat="1" ht="20.25">
      <c r="C7" s="64" t="s">
        <v>374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2"/>
      <c r="AJ7" s="2"/>
    </row>
    <row r="8" spans="1:44" s="1" customFormat="1" ht="16.5" thickBot="1">
      <c r="A8" s="3"/>
      <c r="B8" s="3"/>
      <c r="C8" s="65" t="str">
        <f>'[1]All'!C10</f>
        <v>28193     3-Й ЭТАП ЧЕМПИОНАТА РОССИИ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4"/>
      <c r="AJ8" s="4"/>
      <c r="AR8" s="1" t="s">
        <v>375</v>
      </c>
    </row>
    <row r="9" spans="1:42" ht="31.5" customHeight="1">
      <c r="A9" s="66" t="s">
        <v>1</v>
      </c>
      <c r="B9" s="66" t="s">
        <v>2</v>
      </c>
      <c r="C9" s="68" t="s">
        <v>3</v>
      </c>
      <c r="D9" s="68" t="s">
        <v>4</v>
      </c>
      <c r="E9" s="68" t="s">
        <v>5</v>
      </c>
      <c r="F9" s="68" t="s">
        <v>6</v>
      </c>
      <c r="G9" s="70" t="s">
        <v>7</v>
      </c>
      <c r="H9" s="68" t="s">
        <v>8</v>
      </c>
      <c r="I9" s="68" t="s">
        <v>9</v>
      </c>
      <c r="J9" s="68" t="s">
        <v>10</v>
      </c>
      <c r="K9" s="68" t="s">
        <v>11</v>
      </c>
      <c r="L9" s="68" t="s">
        <v>12</v>
      </c>
      <c r="M9" s="68" t="s">
        <v>13</v>
      </c>
      <c r="N9" s="72" t="s">
        <v>14</v>
      </c>
      <c r="O9" s="68" t="s">
        <v>15</v>
      </c>
      <c r="P9" s="74" t="s">
        <v>16</v>
      </c>
      <c r="Q9" s="74" t="s">
        <v>17</v>
      </c>
      <c r="R9" s="68" t="s">
        <v>18</v>
      </c>
      <c r="S9" s="68" t="s">
        <v>19</v>
      </c>
      <c r="T9" s="76" t="s">
        <v>376</v>
      </c>
      <c r="U9" s="77"/>
      <c r="V9" s="76" t="s">
        <v>377</v>
      </c>
      <c r="W9" s="77"/>
      <c r="X9" s="76" t="s">
        <v>378</v>
      </c>
      <c r="Y9" s="77"/>
      <c r="Z9" s="76" t="s">
        <v>379</v>
      </c>
      <c r="AA9" s="77"/>
      <c r="AB9" s="76" t="s">
        <v>380</v>
      </c>
      <c r="AC9" s="77"/>
      <c r="AD9" s="76" t="s">
        <v>381</v>
      </c>
      <c r="AE9" s="77"/>
      <c r="AF9" s="80" t="s">
        <v>26</v>
      </c>
      <c r="AG9" s="78" t="s">
        <v>15</v>
      </c>
      <c r="AH9" s="72" t="s">
        <v>27</v>
      </c>
      <c r="AI9" s="72" t="s">
        <v>28</v>
      </c>
      <c r="AJ9" s="72" t="s">
        <v>27</v>
      </c>
      <c r="AM9" s="5">
        <v>1</v>
      </c>
      <c r="AN9" s="5">
        <v>2</v>
      </c>
      <c r="AO9" s="5">
        <v>3</v>
      </c>
      <c r="AP9" s="5">
        <v>4</v>
      </c>
    </row>
    <row r="10" spans="1:48" ht="16.5" thickBot="1">
      <c r="A10" s="67"/>
      <c r="B10" s="67"/>
      <c r="C10" s="69"/>
      <c r="D10" s="69"/>
      <c r="E10" s="69"/>
      <c r="F10" s="69"/>
      <c r="G10" s="71"/>
      <c r="H10" s="69"/>
      <c r="I10" s="69"/>
      <c r="J10" s="69"/>
      <c r="K10" s="69"/>
      <c r="L10" s="69"/>
      <c r="M10" s="69"/>
      <c r="N10" s="73"/>
      <c r="O10" s="69"/>
      <c r="P10" s="75"/>
      <c r="Q10" s="75"/>
      <c r="R10" s="69"/>
      <c r="S10" s="69"/>
      <c r="T10" s="6" t="s">
        <v>16</v>
      </c>
      <c r="U10" s="6" t="s">
        <v>17</v>
      </c>
      <c r="V10" s="6" t="s">
        <v>16</v>
      </c>
      <c r="W10" s="6" t="s">
        <v>17</v>
      </c>
      <c r="X10" s="6" t="s">
        <v>16</v>
      </c>
      <c r="Y10" s="6" t="s">
        <v>17</v>
      </c>
      <c r="Z10" s="6" t="s">
        <v>16</v>
      </c>
      <c r="AA10" s="6" t="s">
        <v>17</v>
      </c>
      <c r="AB10" s="6" t="s">
        <v>16</v>
      </c>
      <c r="AC10" s="6" t="s">
        <v>17</v>
      </c>
      <c r="AD10" s="6" t="s">
        <v>16</v>
      </c>
      <c r="AE10" s="6" t="s">
        <v>17</v>
      </c>
      <c r="AF10" s="81"/>
      <c r="AG10" s="79"/>
      <c r="AH10" s="73"/>
      <c r="AI10" s="73"/>
      <c r="AJ10" s="73"/>
      <c r="AM10" s="1" t="s">
        <v>29</v>
      </c>
      <c r="AN10" s="1" t="s">
        <v>30</v>
      </c>
      <c r="AO10" s="1" t="s">
        <v>31</v>
      </c>
      <c r="AP10" s="1" t="s">
        <v>32</v>
      </c>
      <c r="AQ10" s="1" t="s">
        <v>33</v>
      </c>
      <c r="AR10" s="1" t="s">
        <v>34</v>
      </c>
      <c r="AS10" s="1" t="s">
        <v>35</v>
      </c>
      <c r="AT10" s="1" t="s">
        <v>36</v>
      </c>
      <c r="AU10" s="1" t="s">
        <v>37</v>
      </c>
      <c r="AV10" s="1" t="s">
        <v>38</v>
      </c>
    </row>
    <row r="11" spans="1:54" s="42" customFormat="1" ht="15.75">
      <c r="A11" s="7">
        <f aca="true" t="shared" si="0" ref="A11:A24">C11</f>
        <v>80</v>
      </c>
      <c r="B11" s="7">
        <f aca="true" t="shared" si="1" ref="B11:B23">IF(A11&lt;&gt;0,(RANK(C11,$A$11:$A$55,1)),"-")</f>
        <v>11</v>
      </c>
      <c r="C11" s="8">
        <v>80</v>
      </c>
      <c r="D11" s="9" t="s">
        <v>382</v>
      </c>
      <c r="E11" s="10" t="s">
        <v>383</v>
      </c>
      <c r="F11" s="11" t="s">
        <v>384</v>
      </c>
      <c r="G11" s="12" t="s">
        <v>70</v>
      </c>
      <c r="H11" s="9" t="s">
        <v>385</v>
      </c>
      <c r="I11" s="12" t="s">
        <v>386</v>
      </c>
      <c r="J11" s="13"/>
      <c r="K11" s="13" t="s">
        <v>387</v>
      </c>
      <c r="L11" s="13" t="s">
        <v>388</v>
      </c>
      <c r="M11" s="13" t="s">
        <v>389</v>
      </c>
      <c r="N11" s="14" t="s">
        <v>388</v>
      </c>
      <c r="O11" s="15">
        <v>7</v>
      </c>
      <c r="P11" s="16"/>
      <c r="Q11" s="16"/>
      <c r="R11" s="16"/>
      <c r="S11" s="16"/>
      <c r="T11" s="16">
        <v>4</v>
      </c>
      <c r="U11" s="16">
        <v>3</v>
      </c>
      <c r="V11" s="16"/>
      <c r="W11" s="16"/>
      <c r="X11" s="16"/>
      <c r="Y11" s="16"/>
      <c r="Z11" s="16">
        <v>6</v>
      </c>
      <c r="AA11" s="16">
        <v>1</v>
      </c>
      <c r="AB11" s="16"/>
      <c r="AC11" s="16"/>
      <c r="AD11" s="16"/>
      <c r="AE11" s="16"/>
      <c r="AF11" s="16"/>
      <c r="AG11" s="17">
        <v>1</v>
      </c>
      <c r="AH11" s="18">
        <f aca="true" t="shared" si="2" ref="AH11:AH23">SUMIF($AG$63:$AG$102,AG11,$AH$63:$AH$102)</f>
        <v>100</v>
      </c>
      <c r="AI11" s="17"/>
      <c r="AJ11" s="17"/>
      <c r="AK11" s="19"/>
      <c r="AL11" s="19"/>
      <c r="AM11" s="19">
        <f aca="true" t="shared" si="3" ref="AM11:AP23">IF($R11=AM$9,$S11,0)</f>
        <v>0</v>
      </c>
      <c r="AN11" s="19">
        <f t="shared" si="3"/>
        <v>0</v>
      </c>
      <c r="AO11" s="19">
        <f t="shared" si="3"/>
        <v>0</v>
      </c>
      <c r="AP11" s="19">
        <f t="shared" si="3"/>
        <v>0</v>
      </c>
      <c r="AQ11" s="20">
        <f aca="true" t="shared" si="4" ref="AQ11:AQ23">U11</f>
        <v>3</v>
      </c>
      <c r="AR11" s="20">
        <f aca="true" t="shared" si="5" ref="AR11:AR23">W11</f>
        <v>0</v>
      </c>
      <c r="AS11" s="20">
        <f aca="true" t="shared" si="6" ref="AS11:AS23">Y11</f>
        <v>0</v>
      </c>
      <c r="AT11" s="20">
        <f aca="true" t="shared" si="7" ref="AT11:AT23">AA11</f>
        <v>1</v>
      </c>
      <c r="AU11" s="20">
        <f aca="true" t="shared" si="8" ref="AU11:AU23">AC11</f>
        <v>0</v>
      </c>
      <c r="AV11" s="20">
        <f aca="true" t="shared" si="9" ref="AV11:AV23">AE11</f>
        <v>0</v>
      </c>
      <c r="AW11" s="21">
        <f aca="true" t="shared" si="10" ref="AW11:AW23">C11</f>
        <v>80</v>
      </c>
      <c r="AX11" s="21" t="str">
        <f aca="true" t="shared" si="11" ref="AX11:AX23">D11</f>
        <v>Брынцев Евгений</v>
      </c>
      <c r="AY11" s="21"/>
      <c r="AZ11" s="21"/>
      <c r="BA11" s="19"/>
      <c r="BB11" s="19"/>
    </row>
    <row r="12" spans="1:54" s="19" customFormat="1" ht="31.5">
      <c r="A12" s="7">
        <f t="shared" si="0"/>
        <v>41</v>
      </c>
      <c r="B12" s="7">
        <f t="shared" si="1"/>
        <v>7</v>
      </c>
      <c r="C12" s="8">
        <v>41</v>
      </c>
      <c r="D12" s="9" t="s">
        <v>390</v>
      </c>
      <c r="E12" s="10" t="s">
        <v>68</v>
      </c>
      <c r="F12" s="11" t="s">
        <v>391</v>
      </c>
      <c r="G12" s="12" t="s">
        <v>306</v>
      </c>
      <c r="H12" s="40" t="s">
        <v>192</v>
      </c>
      <c r="I12" s="41" t="s">
        <v>193</v>
      </c>
      <c r="J12" s="13"/>
      <c r="K12" s="13" t="s">
        <v>392</v>
      </c>
      <c r="L12" s="13" t="s">
        <v>393</v>
      </c>
      <c r="M12" s="13" t="s">
        <v>394</v>
      </c>
      <c r="N12" s="14" t="s">
        <v>393</v>
      </c>
      <c r="O12" s="15">
        <v>8</v>
      </c>
      <c r="P12" s="16"/>
      <c r="Q12" s="16"/>
      <c r="R12" s="16"/>
      <c r="S12" s="16"/>
      <c r="T12" s="16"/>
      <c r="U12" s="16"/>
      <c r="V12" s="16">
        <v>5</v>
      </c>
      <c r="W12" s="16">
        <v>1</v>
      </c>
      <c r="X12" s="16"/>
      <c r="Y12" s="16"/>
      <c r="Z12" s="16">
        <v>6</v>
      </c>
      <c r="AA12" s="16">
        <v>2</v>
      </c>
      <c r="AB12" s="16"/>
      <c r="AC12" s="16"/>
      <c r="AD12" s="16"/>
      <c r="AE12" s="16"/>
      <c r="AF12" s="16"/>
      <c r="AG12" s="17">
        <v>2</v>
      </c>
      <c r="AH12" s="18">
        <f t="shared" si="2"/>
        <v>85</v>
      </c>
      <c r="AI12" s="17"/>
      <c r="AJ12" s="17"/>
      <c r="AM12" s="19">
        <f t="shared" si="3"/>
        <v>0</v>
      </c>
      <c r="AN12" s="19">
        <f t="shared" si="3"/>
        <v>0</v>
      </c>
      <c r="AO12" s="19">
        <f t="shared" si="3"/>
        <v>0</v>
      </c>
      <c r="AP12" s="19">
        <f t="shared" si="3"/>
        <v>0</v>
      </c>
      <c r="AQ12" s="20">
        <f t="shared" si="4"/>
        <v>0</v>
      </c>
      <c r="AR12" s="20">
        <f t="shared" si="5"/>
        <v>1</v>
      </c>
      <c r="AS12" s="20">
        <f t="shared" si="6"/>
        <v>0</v>
      </c>
      <c r="AT12" s="20">
        <f t="shared" si="7"/>
        <v>2</v>
      </c>
      <c r="AU12" s="20">
        <f t="shared" si="8"/>
        <v>0</v>
      </c>
      <c r="AV12" s="20">
        <f t="shared" si="9"/>
        <v>0</v>
      </c>
      <c r="AW12" s="21">
        <f t="shared" si="10"/>
        <v>41</v>
      </c>
      <c r="AX12" s="21" t="str">
        <f t="shared" si="11"/>
        <v>Пауков Иван</v>
      </c>
      <c r="AY12" s="21"/>
      <c r="AZ12" s="21"/>
      <c r="BA12" s="42"/>
      <c r="BB12" s="42"/>
    </row>
    <row r="13" spans="1:54" s="19" customFormat="1" ht="15.75">
      <c r="A13" s="7">
        <f t="shared" si="0"/>
        <v>49</v>
      </c>
      <c r="B13" s="7">
        <f t="shared" si="1"/>
        <v>8</v>
      </c>
      <c r="C13" s="8">
        <v>49</v>
      </c>
      <c r="D13" s="9" t="s">
        <v>395</v>
      </c>
      <c r="E13" s="10" t="s">
        <v>396</v>
      </c>
      <c r="F13" s="11" t="s">
        <v>397</v>
      </c>
      <c r="G13" s="12" t="s">
        <v>306</v>
      </c>
      <c r="H13" s="9" t="s">
        <v>398</v>
      </c>
      <c r="I13" s="12" t="s">
        <v>399</v>
      </c>
      <c r="J13" s="13"/>
      <c r="K13" s="13" t="s">
        <v>400</v>
      </c>
      <c r="L13" s="13" t="s">
        <v>401</v>
      </c>
      <c r="M13" s="13" t="s">
        <v>402</v>
      </c>
      <c r="N13" s="14" t="s">
        <v>400</v>
      </c>
      <c r="O13" s="15">
        <v>9</v>
      </c>
      <c r="P13" s="16"/>
      <c r="Q13" s="16"/>
      <c r="R13" s="16"/>
      <c r="S13" s="16"/>
      <c r="T13" s="16">
        <v>4</v>
      </c>
      <c r="U13" s="16">
        <v>4</v>
      </c>
      <c r="V13" s="16"/>
      <c r="W13" s="16"/>
      <c r="X13" s="16"/>
      <c r="Y13" s="16"/>
      <c r="Z13" s="16">
        <v>6</v>
      </c>
      <c r="AA13" s="16">
        <v>3</v>
      </c>
      <c r="AB13" s="16"/>
      <c r="AC13" s="16"/>
      <c r="AD13" s="16"/>
      <c r="AE13" s="16"/>
      <c r="AF13" s="16"/>
      <c r="AG13" s="17">
        <v>3</v>
      </c>
      <c r="AH13" s="18">
        <f t="shared" si="2"/>
        <v>74</v>
      </c>
      <c r="AI13" s="17"/>
      <c r="AJ13" s="17"/>
      <c r="AM13" s="19">
        <f t="shared" si="3"/>
        <v>0</v>
      </c>
      <c r="AN13" s="19">
        <f t="shared" si="3"/>
        <v>0</v>
      </c>
      <c r="AO13" s="19">
        <f t="shared" si="3"/>
        <v>0</v>
      </c>
      <c r="AP13" s="19">
        <f t="shared" si="3"/>
        <v>0</v>
      </c>
      <c r="AQ13" s="20">
        <f t="shared" si="4"/>
        <v>4</v>
      </c>
      <c r="AR13" s="20">
        <f t="shared" si="5"/>
        <v>0</v>
      </c>
      <c r="AS13" s="20">
        <f t="shared" si="6"/>
        <v>0</v>
      </c>
      <c r="AT13" s="20">
        <f t="shared" si="7"/>
        <v>3</v>
      </c>
      <c r="AU13" s="20">
        <f t="shared" si="8"/>
        <v>0</v>
      </c>
      <c r="AV13" s="20">
        <f t="shared" si="9"/>
        <v>0</v>
      </c>
      <c r="AW13" s="21">
        <f t="shared" si="10"/>
        <v>49</v>
      </c>
      <c r="AX13" s="21" t="str">
        <f t="shared" si="11"/>
        <v>Ворожцов Денис</v>
      </c>
      <c r="AY13" s="21"/>
      <c r="AZ13" s="21"/>
      <c r="BA13" s="42"/>
      <c r="BB13" s="42"/>
    </row>
    <row r="14" spans="1:54" s="19" customFormat="1" ht="15.75">
      <c r="A14" s="7">
        <f t="shared" si="0"/>
        <v>60</v>
      </c>
      <c r="B14" s="7">
        <f t="shared" si="1"/>
        <v>9</v>
      </c>
      <c r="C14" s="8">
        <v>60</v>
      </c>
      <c r="D14" s="9" t="s">
        <v>403</v>
      </c>
      <c r="E14" s="10" t="s">
        <v>404</v>
      </c>
      <c r="F14" s="11" t="s">
        <v>405</v>
      </c>
      <c r="G14" s="12" t="s">
        <v>306</v>
      </c>
      <c r="H14" s="9" t="s">
        <v>140</v>
      </c>
      <c r="I14" s="12" t="s">
        <v>141</v>
      </c>
      <c r="J14" s="13"/>
      <c r="K14" s="13" t="s">
        <v>406</v>
      </c>
      <c r="L14" s="13" t="s">
        <v>407</v>
      </c>
      <c r="M14" s="13" t="s">
        <v>130</v>
      </c>
      <c r="N14" s="14" t="s">
        <v>406</v>
      </c>
      <c r="O14" s="15">
        <v>1</v>
      </c>
      <c r="P14" s="16"/>
      <c r="Q14" s="16"/>
      <c r="R14" s="16"/>
      <c r="S14" s="16"/>
      <c r="T14" s="16">
        <v>5</v>
      </c>
      <c r="U14" s="16">
        <v>2</v>
      </c>
      <c r="V14" s="16"/>
      <c r="W14" s="16"/>
      <c r="X14" s="16"/>
      <c r="Y14" s="16"/>
      <c r="Z14" s="16">
        <v>6</v>
      </c>
      <c r="AA14" s="16">
        <v>4</v>
      </c>
      <c r="AB14" s="16"/>
      <c r="AC14" s="16"/>
      <c r="AD14" s="16"/>
      <c r="AE14" s="16"/>
      <c r="AF14" s="16"/>
      <c r="AG14" s="17">
        <v>4</v>
      </c>
      <c r="AH14" s="18">
        <f t="shared" si="2"/>
        <v>64</v>
      </c>
      <c r="AI14" s="17"/>
      <c r="AJ14" s="17"/>
      <c r="AM14" s="19">
        <f t="shared" si="3"/>
        <v>0</v>
      </c>
      <c r="AN14" s="19">
        <f t="shared" si="3"/>
        <v>0</v>
      </c>
      <c r="AO14" s="19">
        <f t="shared" si="3"/>
        <v>0</v>
      </c>
      <c r="AP14" s="19">
        <f t="shared" si="3"/>
        <v>0</v>
      </c>
      <c r="AQ14" s="20">
        <f t="shared" si="4"/>
        <v>2</v>
      </c>
      <c r="AR14" s="20">
        <f t="shared" si="5"/>
        <v>0</v>
      </c>
      <c r="AS14" s="20">
        <f t="shared" si="6"/>
        <v>0</v>
      </c>
      <c r="AT14" s="20">
        <f t="shared" si="7"/>
        <v>4</v>
      </c>
      <c r="AU14" s="20">
        <f t="shared" si="8"/>
        <v>0</v>
      </c>
      <c r="AV14" s="20">
        <f t="shared" si="9"/>
        <v>0</v>
      </c>
      <c r="AW14" s="21">
        <f t="shared" si="10"/>
        <v>60</v>
      </c>
      <c r="AX14" s="21" t="str">
        <f t="shared" si="11"/>
        <v>Тетенов Денис</v>
      </c>
      <c r="AY14" s="21"/>
      <c r="AZ14" s="21"/>
      <c r="BA14" s="42"/>
      <c r="BB14" s="42"/>
    </row>
    <row r="15" spans="1:54" s="42" customFormat="1" ht="15.75">
      <c r="A15" s="7">
        <f t="shared" si="0"/>
        <v>22</v>
      </c>
      <c r="B15" s="7">
        <f t="shared" si="1"/>
        <v>4</v>
      </c>
      <c r="C15" s="8">
        <v>22</v>
      </c>
      <c r="D15" s="9" t="s">
        <v>408</v>
      </c>
      <c r="E15" s="10" t="s">
        <v>409</v>
      </c>
      <c r="F15" s="11" t="s">
        <v>410</v>
      </c>
      <c r="G15" s="12" t="s">
        <v>70</v>
      </c>
      <c r="H15" s="9" t="s">
        <v>411</v>
      </c>
      <c r="I15" s="12" t="s">
        <v>412</v>
      </c>
      <c r="J15" s="13"/>
      <c r="K15" s="13" t="s">
        <v>413</v>
      </c>
      <c r="L15" s="13" t="s">
        <v>414</v>
      </c>
      <c r="M15" s="13" t="s">
        <v>415</v>
      </c>
      <c r="N15" s="14" t="s">
        <v>415</v>
      </c>
      <c r="O15" s="15">
        <v>10</v>
      </c>
      <c r="P15" s="16"/>
      <c r="Q15" s="16"/>
      <c r="R15" s="16"/>
      <c r="S15" s="16"/>
      <c r="T15" s="16"/>
      <c r="U15" s="16"/>
      <c r="V15" s="16">
        <v>1</v>
      </c>
      <c r="W15" s="16">
        <v>5</v>
      </c>
      <c r="X15" s="16">
        <v>6</v>
      </c>
      <c r="Y15" s="16">
        <v>1</v>
      </c>
      <c r="Z15" s="16">
        <v>6</v>
      </c>
      <c r="AA15" s="16">
        <v>5</v>
      </c>
      <c r="AB15" s="16"/>
      <c r="AC15" s="16"/>
      <c r="AD15" s="16"/>
      <c r="AE15" s="16"/>
      <c r="AF15" s="16"/>
      <c r="AG15" s="17">
        <v>5</v>
      </c>
      <c r="AH15" s="18">
        <f t="shared" si="2"/>
        <v>55</v>
      </c>
      <c r="AI15" s="17"/>
      <c r="AJ15" s="17"/>
      <c r="AK15" s="19"/>
      <c r="AL15" s="19"/>
      <c r="AM15" s="19">
        <f t="shared" si="3"/>
        <v>0</v>
      </c>
      <c r="AN15" s="19">
        <f t="shared" si="3"/>
        <v>0</v>
      </c>
      <c r="AO15" s="19">
        <f t="shared" si="3"/>
        <v>0</v>
      </c>
      <c r="AP15" s="19">
        <f t="shared" si="3"/>
        <v>0</v>
      </c>
      <c r="AQ15" s="20">
        <f t="shared" si="4"/>
        <v>0</v>
      </c>
      <c r="AR15" s="20">
        <f t="shared" si="5"/>
        <v>5</v>
      </c>
      <c r="AS15" s="20">
        <f t="shared" si="6"/>
        <v>1</v>
      </c>
      <c r="AT15" s="20">
        <f t="shared" si="7"/>
        <v>5</v>
      </c>
      <c r="AU15" s="20">
        <f t="shared" si="8"/>
        <v>0</v>
      </c>
      <c r="AV15" s="20">
        <f t="shared" si="9"/>
        <v>0</v>
      </c>
      <c r="AW15" s="21">
        <f t="shared" si="10"/>
        <v>22</v>
      </c>
      <c r="AX15" s="21" t="str">
        <f t="shared" si="11"/>
        <v>Бородин Григорий</v>
      </c>
      <c r="AY15" s="21"/>
      <c r="AZ15" s="21"/>
      <c r="BA15" s="19"/>
      <c r="BB15" s="19"/>
    </row>
    <row r="16" spans="1:54" s="42" customFormat="1" ht="15.75">
      <c r="A16" s="7">
        <f t="shared" si="0"/>
        <v>12</v>
      </c>
      <c r="B16" s="7">
        <f t="shared" si="1"/>
        <v>1</v>
      </c>
      <c r="C16" s="8">
        <v>12</v>
      </c>
      <c r="D16" s="9" t="s">
        <v>416</v>
      </c>
      <c r="E16" s="10" t="s">
        <v>404</v>
      </c>
      <c r="F16" s="11" t="s">
        <v>417</v>
      </c>
      <c r="G16" s="12" t="s">
        <v>318</v>
      </c>
      <c r="H16" s="9" t="s">
        <v>140</v>
      </c>
      <c r="I16" s="12" t="s">
        <v>141</v>
      </c>
      <c r="J16" s="13"/>
      <c r="K16" s="13" t="s">
        <v>418</v>
      </c>
      <c r="L16" s="13" t="s">
        <v>419</v>
      </c>
      <c r="M16" s="13" t="s">
        <v>420</v>
      </c>
      <c r="N16" s="14" t="s">
        <v>419</v>
      </c>
      <c r="O16" s="15">
        <v>3</v>
      </c>
      <c r="P16" s="16"/>
      <c r="Q16" s="16"/>
      <c r="R16" s="16"/>
      <c r="S16" s="16"/>
      <c r="T16" s="16">
        <v>5</v>
      </c>
      <c r="U16" s="16">
        <v>1</v>
      </c>
      <c r="V16" s="16"/>
      <c r="W16" s="16"/>
      <c r="X16" s="16"/>
      <c r="Y16" s="16"/>
      <c r="Z16" s="16">
        <v>6</v>
      </c>
      <c r="AA16" s="16">
        <v>6</v>
      </c>
      <c r="AB16" s="16"/>
      <c r="AC16" s="16"/>
      <c r="AD16" s="16"/>
      <c r="AE16" s="16"/>
      <c r="AF16" s="16"/>
      <c r="AG16" s="17">
        <v>6</v>
      </c>
      <c r="AH16" s="18">
        <f t="shared" si="2"/>
        <v>48</v>
      </c>
      <c r="AI16" s="17"/>
      <c r="AJ16" s="17"/>
      <c r="AK16" s="19"/>
      <c r="AL16" s="19"/>
      <c r="AM16" s="19">
        <f t="shared" si="3"/>
        <v>0</v>
      </c>
      <c r="AN16" s="19">
        <f t="shared" si="3"/>
        <v>0</v>
      </c>
      <c r="AO16" s="19">
        <f t="shared" si="3"/>
        <v>0</v>
      </c>
      <c r="AP16" s="19">
        <f t="shared" si="3"/>
        <v>0</v>
      </c>
      <c r="AQ16" s="20">
        <f t="shared" si="4"/>
        <v>1</v>
      </c>
      <c r="AR16" s="20">
        <f t="shared" si="5"/>
        <v>0</v>
      </c>
      <c r="AS16" s="20">
        <f t="shared" si="6"/>
        <v>0</v>
      </c>
      <c r="AT16" s="20">
        <f t="shared" si="7"/>
        <v>6</v>
      </c>
      <c r="AU16" s="20">
        <f t="shared" si="8"/>
        <v>0</v>
      </c>
      <c r="AV16" s="20">
        <f t="shared" si="9"/>
        <v>0</v>
      </c>
      <c r="AW16" s="21">
        <f t="shared" si="10"/>
        <v>12</v>
      </c>
      <c r="AX16" s="21" t="str">
        <f t="shared" si="11"/>
        <v>Бердников Николай</v>
      </c>
      <c r="AY16" s="21"/>
      <c r="AZ16" s="21"/>
      <c r="BA16" s="19"/>
      <c r="BB16" s="19"/>
    </row>
    <row r="17" spans="1:52" s="42" customFormat="1" ht="31.5">
      <c r="A17" s="7">
        <f t="shared" si="0"/>
        <v>27</v>
      </c>
      <c r="B17" s="7">
        <f t="shared" si="1"/>
        <v>5</v>
      </c>
      <c r="C17" s="8">
        <v>27</v>
      </c>
      <c r="D17" s="9" t="s">
        <v>421</v>
      </c>
      <c r="E17" s="10" t="s">
        <v>404</v>
      </c>
      <c r="F17" s="11" t="s">
        <v>422</v>
      </c>
      <c r="G17" s="12" t="s">
        <v>306</v>
      </c>
      <c r="H17" s="9" t="s">
        <v>120</v>
      </c>
      <c r="I17" s="12" t="s">
        <v>121</v>
      </c>
      <c r="J17" s="13"/>
      <c r="K17" s="13" t="s">
        <v>423</v>
      </c>
      <c r="L17" s="13" t="s">
        <v>424</v>
      </c>
      <c r="M17" s="13" t="s">
        <v>425</v>
      </c>
      <c r="N17" s="14" t="s">
        <v>424</v>
      </c>
      <c r="O17" s="15">
        <v>6</v>
      </c>
      <c r="P17" s="16"/>
      <c r="Q17" s="16"/>
      <c r="R17" s="16"/>
      <c r="S17" s="16"/>
      <c r="T17" s="16"/>
      <c r="U17" s="16"/>
      <c r="V17" s="16">
        <v>5</v>
      </c>
      <c r="W17" s="16">
        <v>2</v>
      </c>
      <c r="X17" s="16"/>
      <c r="Y17" s="16"/>
      <c r="Z17" s="16">
        <v>5</v>
      </c>
      <c r="AA17" s="16">
        <v>7</v>
      </c>
      <c r="AB17" s="16"/>
      <c r="AC17" s="16"/>
      <c r="AD17" s="16"/>
      <c r="AE17" s="16"/>
      <c r="AF17" s="16"/>
      <c r="AG17" s="17">
        <v>7</v>
      </c>
      <c r="AH17" s="18">
        <f t="shared" si="2"/>
        <v>41</v>
      </c>
      <c r="AI17" s="17"/>
      <c r="AJ17" s="17"/>
      <c r="AK17" s="19"/>
      <c r="AL17" s="19"/>
      <c r="AM17" s="19">
        <f t="shared" si="3"/>
        <v>0</v>
      </c>
      <c r="AN17" s="19">
        <f t="shared" si="3"/>
        <v>0</v>
      </c>
      <c r="AO17" s="19">
        <f t="shared" si="3"/>
        <v>0</v>
      </c>
      <c r="AP17" s="19">
        <f t="shared" si="3"/>
        <v>0</v>
      </c>
      <c r="AQ17" s="20">
        <f t="shared" si="4"/>
        <v>0</v>
      </c>
      <c r="AR17" s="20">
        <f t="shared" si="5"/>
        <v>2</v>
      </c>
      <c r="AS17" s="20">
        <f t="shared" si="6"/>
        <v>0</v>
      </c>
      <c r="AT17" s="20">
        <f t="shared" si="7"/>
        <v>7</v>
      </c>
      <c r="AU17" s="20">
        <f t="shared" si="8"/>
        <v>0</v>
      </c>
      <c r="AV17" s="20">
        <f t="shared" si="9"/>
        <v>0</v>
      </c>
      <c r="AW17" s="21">
        <f t="shared" si="10"/>
        <v>27</v>
      </c>
      <c r="AX17" s="21" t="str">
        <f t="shared" si="11"/>
        <v>Ведерников Тимофей</v>
      </c>
      <c r="AY17" s="21"/>
      <c r="AZ17" s="21"/>
    </row>
    <row r="18" spans="1:52" s="19" customFormat="1" ht="31.5">
      <c r="A18" s="7">
        <f t="shared" si="0"/>
        <v>21</v>
      </c>
      <c r="B18" s="7">
        <f t="shared" si="1"/>
        <v>3</v>
      </c>
      <c r="C18" s="8">
        <v>21</v>
      </c>
      <c r="D18" s="9" t="s">
        <v>426</v>
      </c>
      <c r="E18" s="10" t="s">
        <v>427</v>
      </c>
      <c r="F18" s="11" t="s">
        <v>428</v>
      </c>
      <c r="G18" s="12" t="s">
        <v>42</v>
      </c>
      <c r="H18" s="9" t="s">
        <v>43</v>
      </c>
      <c r="I18" s="12" t="s">
        <v>44</v>
      </c>
      <c r="J18" s="13"/>
      <c r="K18" s="13" t="s">
        <v>130</v>
      </c>
      <c r="L18" s="13" t="s">
        <v>130</v>
      </c>
      <c r="M18" s="13" t="s">
        <v>130</v>
      </c>
      <c r="N18" s="14" t="s">
        <v>130</v>
      </c>
      <c r="O18" s="15">
        <v>14</v>
      </c>
      <c r="P18" s="16"/>
      <c r="Q18" s="16"/>
      <c r="R18" s="16"/>
      <c r="S18" s="16"/>
      <c r="T18" s="16"/>
      <c r="U18" s="16"/>
      <c r="V18" s="16">
        <v>5</v>
      </c>
      <c r="W18" s="16">
        <v>3</v>
      </c>
      <c r="X18" s="16"/>
      <c r="Y18" s="16"/>
      <c r="Z18" s="16">
        <v>4</v>
      </c>
      <c r="AA18" s="16">
        <v>8</v>
      </c>
      <c r="AB18" s="16"/>
      <c r="AC18" s="16"/>
      <c r="AD18" s="16"/>
      <c r="AE18" s="16"/>
      <c r="AF18" s="16"/>
      <c r="AG18" s="17">
        <v>8</v>
      </c>
      <c r="AH18" s="18">
        <f t="shared" si="2"/>
        <v>34</v>
      </c>
      <c r="AI18" s="17"/>
      <c r="AJ18" s="17"/>
      <c r="AM18" s="19">
        <f t="shared" si="3"/>
        <v>0</v>
      </c>
      <c r="AN18" s="19">
        <f t="shared" si="3"/>
        <v>0</v>
      </c>
      <c r="AO18" s="19">
        <f t="shared" si="3"/>
        <v>0</v>
      </c>
      <c r="AP18" s="19">
        <f t="shared" si="3"/>
        <v>0</v>
      </c>
      <c r="AQ18" s="20">
        <f t="shared" si="4"/>
        <v>0</v>
      </c>
      <c r="AR18" s="20">
        <f t="shared" si="5"/>
        <v>3</v>
      </c>
      <c r="AS18" s="20">
        <f t="shared" si="6"/>
        <v>0</v>
      </c>
      <c r="AT18" s="20">
        <f t="shared" si="7"/>
        <v>8</v>
      </c>
      <c r="AU18" s="20">
        <f t="shared" si="8"/>
        <v>0</v>
      </c>
      <c r="AV18" s="20">
        <f t="shared" si="9"/>
        <v>0</v>
      </c>
      <c r="AW18" s="21">
        <f t="shared" si="10"/>
        <v>21</v>
      </c>
      <c r="AX18" s="21" t="str">
        <f t="shared" si="11"/>
        <v>Антошин Георгий</v>
      </c>
      <c r="AY18" s="21"/>
      <c r="AZ18" s="21"/>
    </row>
    <row r="19" spans="1:52" s="19" customFormat="1" ht="15.75">
      <c r="A19" s="7">
        <f t="shared" si="0"/>
        <v>88</v>
      </c>
      <c r="B19" s="7">
        <f t="shared" si="1"/>
        <v>14</v>
      </c>
      <c r="C19" s="8">
        <v>88</v>
      </c>
      <c r="D19" s="9" t="s">
        <v>429</v>
      </c>
      <c r="E19" s="10" t="s">
        <v>316</v>
      </c>
      <c r="F19" s="11" t="s">
        <v>430</v>
      </c>
      <c r="G19" s="12" t="s">
        <v>70</v>
      </c>
      <c r="H19" s="9" t="s">
        <v>431</v>
      </c>
      <c r="I19" s="12" t="s">
        <v>432</v>
      </c>
      <c r="J19" s="13"/>
      <c r="K19" s="13" t="s">
        <v>433</v>
      </c>
      <c r="L19" s="13" t="s">
        <v>434</v>
      </c>
      <c r="M19" s="13" t="s">
        <v>435</v>
      </c>
      <c r="N19" s="14" t="s">
        <v>435</v>
      </c>
      <c r="O19" s="15">
        <v>2</v>
      </c>
      <c r="P19" s="16"/>
      <c r="Q19" s="16"/>
      <c r="R19" s="16"/>
      <c r="S19" s="16"/>
      <c r="T19" s="16"/>
      <c r="U19" s="16"/>
      <c r="V19" s="16">
        <v>5</v>
      </c>
      <c r="W19" s="16">
        <v>4</v>
      </c>
      <c r="X19" s="16"/>
      <c r="Y19" s="16"/>
      <c r="Z19" s="16">
        <v>3</v>
      </c>
      <c r="AA19" s="16">
        <v>9</v>
      </c>
      <c r="AB19" s="16"/>
      <c r="AC19" s="16"/>
      <c r="AD19" s="16"/>
      <c r="AE19" s="16"/>
      <c r="AF19" s="16"/>
      <c r="AG19" s="17">
        <v>9</v>
      </c>
      <c r="AH19" s="18">
        <f t="shared" si="2"/>
        <v>28</v>
      </c>
      <c r="AI19" s="17"/>
      <c r="AJ19" s="17"/>
      <c r="AM19" s="19">
        <f t="shared" si="3"/>
        <v>0</v>
      </c>
      <c r="AN19" s="19">
        <f t="shared" si="3"/>
        <v>0</v>
      </c>
      <c r="AO19" s="19">
        <f t="shared" si="3"/>
        <v>0</v>
      </c>
      <c r="AP19" s="19">
        <f t="shared" si="3"/>
        <v>0</v>
      </c>
      <c r="AQ19" s="20">
        <f t="shared" si="4"/>
        <v>0</v>
      </c>
      <c r="AR19" s="20">
        <f t="shared" si="5"/>
        <v>4</v>
      </c>
      <c r="AS19" s="20">
        <f t="shared" si="6"/>
        <v>0</v>
      </c>
      <c r="AT19" s="20">
        <f t="shared" si="7"/>
        <v>9</v>
      </c>
      <c r="AU19" s="20">
        <f t="shared" si="8"/>
        <v>0</v>
      </c>
      <c r="AV19" s="20">
        <f t="shared" si="9"/>
        <v>0</v>
      </c>
      <c r="AW19" s="21">
        <f t="shared" si="10"/>
        <v>88</v>
      </c>
      <c r="AX19" s="21" t="str">
        <f t="shared" si="11"/>
        <v>Карпов Алексей</v>
      </c>
      <c r="AY19" s="21"/>
      <c r="AZ19" s="21"/>
    </row>
    <row r="20" spans="1:52" s="42" customFormat="1" ht="15.75">
      <c r="A20" s="7">
        <f t="shared" si="0"/>
        <v>86</v>
      </c>
      <c r="B20" s="7">
        <f t="shared" si="1"/>
        <v>12</v>
      </c>
      <c r="C20" s="8">
        <v>86</v>
      </c>
      <c r="D20" s="9" t="s">
        <v>436</v>
      </c>
      <c r="E20" s="10" t="s">
        <v>316</v>
      </c>
      <c r="F20" s="11" t="s">
        <v>437</v>
      </c>
      <c r="G20" s="12" t="s">
        <v>70</v>
      </c>
      <c r="H20" s="9" t="s">
        <v>438</v>
      </c>
      <c r="I20" s="12" t="s">
        <v>439</v>
      </c>
      <c r="J20" s="13"/>
      <c r="K20" s="13" t="s">
        <v>440</v>
      </c>
      <c r="L20" s="13" t="s">
        <v>441</v>
      </c>
      <c r="M20" s="13" t="s">
        <v>442</v>
      </c>
      <c r="N20" s="14" t="s">
        <v>442</v>
      </c>
      <c r="O20" s="15">
        <v>11</v>
      </c>
      <c r="P20" s="16"/>
      <c r="Q20" s="16"/>
      <c r="R20" s="16"/>
      <c r="S20" s="16"/>
      <c r="T20" s="16" t="s">
        <v>98</v>
      </c>
      <c r="U20" s="16">
        <v>6</v>
      </c>
      <c r="V20" s="16"/>
      <c r="W20" s="16"/>
      <c r="X20" s="16">
        <v>6</v>
      </c>
      <c r="Y20" s="16">
        <v>2</v>
      </c>
      <c r="Z20" s="16">
        <v>3</v>
      </c>
      <c r="AA20" s="16">
        <v>10</v>
      </c>
      <c r="AB20" s="16"/>
      <c r="AC20" s="16"/>
      <c r="AD20" s="16"/>
      <c r="AE20" s="16"/>
      <c r="AF20" s="16"/>
      <c r="AG20" s="17">
        <v>10</v>
      </c>
      <c r="AH20" s="18">
        <f t="shared" si="2"/>
        <v>22</v>
      </c>
      <c r="AI20" s="17"/>
      <c r="AJ20" s="17"/>
      <c r="AK20" s="19"/>
      <c r="AL20" s="19"/>
      <c r="AM20" s="19">
        <f t="shared" si="3"/>
        <v>0</v>
      </c>
      <c r="AN20" s="19">
        <f t="shared" si="3"/>
        <v>0</v>
      </c>
      <c r="AO20" s="19">
        <f t="shared" si="3"/>
        <v>0</v>
      </c>
      <c r="AP20" s="19">
        <f t="shared" si="3"/>
        <v>0</v>
      </c>
      <c r="AQ20" s="20">
        <f t="shared" si="4"/>
        <v>6</v>
      </c>
      <c r="AR20" s="20">
        <f t="shared" si="5"/>
        <v>0</v>
      </c>
      <c r="AS20" s="20">
        <f t="shared" si="6"/>
        <v>2</v>
      </c>
      <c r="AT20" s="20">
        <f t="shared" si="7"/>
        <v>10</v>
      </c>
      <c r="AU20" s="20">
        <f t="shared" si="8"/>
        <v>0</v>
      </c>
      <c r="AV20" s="20">
        <f t="shared" si="9"/>
        <v>0</v>
      </c>
      <c r="AW20" s="21">
        <f t="shared" si="10"/>
        <v>86</v>
      </c>
      <c r="AX20" s="21" t="str">
        <f t="shared" si="11"/>
        <v>Липатов Виталий</v>
      </c>
      <c r="AY20" s="21"/>
      <c r="AZ20" s="21"/>
    </row>
    <row r="21" spans="1:52" s="42" customFormat="1" ht="15.75">
      <c r="A21" s="7">
        <f t="shared" si="0"/>
        <v>37</v>
      </c>
      <c r="B21" s="7">
        <f t="shared" si="1"/>
        <v>6</v>
      </c>
      <c r="C21" s="8">
        <v>37</v>
      </c>
      <c r="D21" s="9" t="s">
        <v>443</v>
      </c>
      <c r="E21" s="10" t="s">
        <v>68</v>
      </c>
      <c r="F21" s="11" t="s">
        <v>444</v>
      </c>
      <c r="G21" s="12" t="s">
        <v>318</v>
      </c>
      <c r="H21" s="9" t="s">
        <v>445</v>
      </c>
      <c r="I21" s="12" t="s">
        <v>446</v>
      </c>
      <c r="J21" s="13"/>
      <c r="K21" s="13" t="s">
        <v>447</v>
      </c>
      <c r="L21" s="13" t="s">
        <v>448</v>
      </c>
      <c r="M21" s="13" t="s">
        <v>449</v>
      </c>
      <c r="N21" s="14" t="s">
        <v>449</v>
      </c>
      <c r="O21" s="15">
        <v>12</v>
      </c>
      <c r="P21" s="16"/>
      <c r="Q21" s="16"/>
      <c r="R21" s="16"/>
      <c r="S21" s="16"/>
      <c r="T21" s="16"/>
      <c r="U21" s="16"/>
      <c r="V21" s="16" t="s">
        <v>98</v>
      </c>
      <c r="W21" s="16">
        <v>7</v>
      </c>
      <c r="X21" s="16">
        <v>6</v>
      </c>
      <c r="Y21" s="16">
        <v>3</v>
      </c>
      <c r="Z21" s="16"/>
      <c r="AA21" s="16"/>
      <c r="AB21" s="16"/>
      <c r="AC21" s="16"/>
      <c r="AD21" s="16"/>
      <c r="AE21" s="16"/>
      <c r="AF21" s="16"/>
      <c r="AG21" s="17">
        <v>11</v>
      </c>
      <c r="AH21" s="18">
        <f t="shared" si="2"/>
        <v>16</v>
      </c>
      <c r="AI21" s="17"/>
      <c r="AJ21" s="17"/>
      <c r="AK21" s="19"/>
      <c r="AL21" s="19"/>
      <c r="AM21" s="19">
        <f t="shared" si="3"/>
        <v>0</v>
      </c>
      <c r="AN21" s="19">
        <f t="shared" si="3"/>
        <v>0</v>
      </c>
      <c r="AO21" s="19">
        <f t="shared" si="3"/>
        <v>0</v>
      </c>
      <c r="AP21" s="19">
        <f t="shared" si="3"/>
        <v>0</v>
      </c>
      <c r="AQ21" s="20">
        <f t="shared" si="4"/>
        <v>0</v>
      </c>
      <c r="AR21" s="20">
        <f t="shared" si="5"/>
        <v>7</v>
      </c>
      <c r="AS21" s="20">
        <f t="shared" si="6"/>
        <v>3</v>
      </c>
      <c r="AT21" s="20">
        <f t="shared" si="7"/>
        <v>0</v>
      </c>
      <c r="AU21" s="20">
        <f t="shared" si="8"/>
        <v>0</v>
      </c>
      <c r="AV21" s="20">
        <f t="shared" si="9"/>
        <v>0</v>
      </c>
      <c r="AW21" s="21">
        <f t="shared" si="10"/>
        <v>37</v>
      </c>
      <c r="AX21" s="21" t="str">
        <f t="shared" si="11"/>
        <v>Доронин Никита</v>
      </c>
      <c r="AY21" s="21"/>
      <c r="AZ21" s="21"/>
    </row>
    <row r="22" spans="1:52" s="19" customFormat="1" ht="15.75">
      <c r="A22" s="7">
        <f t="shared" si="0"/>
        <v>66</v>
      </c>
      <c r="B22" s="7">
        <f t="shared" si="1"/>
        <v>10</v>
      </c>
      <c r="C22" s="8">
        <v>66</v>
      </c>
      <c r="D22" s="9" t="s">
        <v>450</v>
      </c>
      <c r="E22" s="10" t="s">
        <v>404</v>
      </c>
      <c r="F22" s="11" t="s">
        <v>451</v>
      </c>
      <c r="G22" s="12" t="s">
        <v>318</v>
      </c>
      <c r="H22" s="9" t="s">
        <v>140</v>
      </c>
      <c r="I22" s="12" t="s">
        <v>141</v>
      </c>
      <c r="J22" s="13"/>
      <c r="K22" s="13" t="s">
        <v>452</v>
      </c>
      <c r="L22" s="13" t="s">
        <v>453</v>
      </c>
      <c r="M22" s="13" t="s">
        <v>454</v>
      </c>
      <c r="N22" s="14" t="s">
        <v>454</v>
      </c>
      <c r="O22" s="15">
        <v>4</v>
      </c>
      <c r="P22" s="16"/>
      <c r="Q22" s="16"/>
      <c r="R22" s="16"/>
      <c r="S22" s="16"/>
      <c r="T22" s="16"/>
      <c r="U22" s="16"/>
      <c r="V22" s="16" t="s">
        <v>98</v>
      </c>
      <c r="W22" s="16">
        <v>6</v>
      </c>
      <c r="X22" s="16">
        <v>1</v>
      </c>
      <c r="Y22" s="16">
        <v>4</v>
      </c>
      <c r="Z22" s="16"/>
      <c r="AA22" s="16"/>
      <c r="AB22" s="16"/>
      <c r="AC22" s="16"/>
      <c r="AD22" s="16"/>
      <c r="AE22" s="16"/>
      <c r="AF22" s="16"/>
      <c r="AG22" s="17">
        <v>12</v>
      </c>
      <c r="AH22" s="18">
        <f t="shared" si="2"/>
        <v>11</v>
      </c>
      <c r="AI22" s="17"/>
      <c r="AJ22" s="17"/>
      <c r="AM22" s="19">
        <f t="shared" si="3"/>
        <v>0</v>
      </c>
      <c r="AN22" s="19">
        <f t="shared" si="3"/>
        <v>0</v>
      </c>
      <c r="AO22" s="19">
        <f t="shared" si="3"/>
        <v>0</v>
      </c>
      <c r="AP22" s="19">
        <f t="shared" si="3"/>
        <v>0</v>
      </c>
      <c r="AQ22" s="20">
        <f t="shared" si="4"/>
        <v>0</v>
      </c>
      <c r="AR22" s="20">
        <f t="shared" si="5"/>
        <v>6</v>
      </c>
      <c r="AS22" s="20">
        <f t="shared" si="6"/>
        <v>4</v>
      </c>
      <c r="AT22" s="20">
        <f t="shared" si="7"/>
        <v>0</v>
      </c>
      <c r="AU22" s="20">
        <f t="shared" si="8"/>
        <v>0</v>
      </c>
      <c r="AV22" s="20">
        <f t="shared" si="9"/>
        <v>0</v>
      </c>
      <c r="AW22" s="21">
        <f t="shared" si="10"/>
        <v>66</v>
      </c>
      <c r="AX22" s="21" t="str">
        <f t="shared" si="11"/>
        <v>Ведерников Михаил</v>
      </c>
      <c r="AY22" s="21"/>
      <c r="AZ22" s="21"/>
    </row>
    <row r="23" spans="1:54" s="42" customFormat="1" ht="31.5">
      <c r="A23" s="7">
        <f t="shared" si="0"/>
        <v>87</v>
      </c>
      <c r="B23" s="7">
        <f t="shared" si="1"/>
        <v>13</v>
      </c>
      <c r="C23" s="8">
        <v>87</v>
      </c>
      <c r="D23" s="9" t="s">
        <v>455</v>
      </c>
      <c r="E23" s="10" t="s">
        <v>456</v>
      </c>
      <c r="F23" s="11" t="s">
        <v>457</v>
      </c>
      <c r="G23" s="12" t="s">
        <v>306</v>
      </c>
      <c r="H23" s="9" t="s">
        <v>458</v>
      </c>
      <c r="I23" s="12" t="s">
        <v>459</v>
      </c>
      <c r="J23" s="13"/>
      <c r="K23" s="13" t="s">
        <v>460</v>
      </c>
      <c r="L23" s="13" t="s">
        <v>461</v>
      </c>
      <c r="M23" s="13" t="s">
        <v>462</v>
      </c>
      <c r="N23" s="14" t="s">
        <v>461</v>
      </c>
      <c r="O23" s="15">
        <v>5</v>
      </c>
      <c r="P23" s="16"/>
      <c r="Q23" s="16"/>
      <c r="R23" s="16"/>
      <c r="S23" s="16"/>
      <c r="T23" s="16">
        <v>1</v>
      </c>
      <c r="U23" s="16">
        <v>5</v>
      </c>
      <c r="V23" s="16"/>
      <c r="W23" s="16"/>
      <c r="X23" s="16" t="s">
        <v>98</v>
      </c>
      <c r="Y23" s="16">
        <v>5</v>
      </c>
      <c r="Z23" s="16"/>
      <c r="AA23" s="16"/>
      <c r="AB23" s="16"/>
      <c r="AC23" s="16"/>
      <c r="AD23" s="16"/>
      <c r="AE23" s="16"/>
      <c r="AF23" s="16"/>
      <c r="AG23" s="17">
        <v>13</v>
      </c>
      <c r="AH23" s="18">
        <f t="shared" si="2"/>
        <v>6</v>
      </c>
      <c r="AI23" s="17"/>
      <c r="AJ23" s="17"/>
      <c r="AK23" s="19"/>
      <c r="AL23" s="19"/>
      <c r="AM23" s="19">
        <f t="shared" si="3"/>
        <v>0</v>
      </c>
      <c r="AN23" s="19">
        <f t="shared" si="3"/>
        <v>0</v>
      </c>
      <c r="AO23" s="19">
        <f t="shared" si="3"/>
        <v>0</v>
      </c>
      <c r="AP23" s="19">
        <f t="shared" si="3"/>
        <v>0</v>
      </c>
      <c r="AQ23" s="20">
        <f t="shared" si="4"/>
        <v>5</v>
      </c>
      <c r="AR23" s="20">
        <f t="shared" si="5"/>
        <v>0</v>
      </c>
      <c r="AS23" s="20">
        <f t="shared" si="6"/>
        <v>5</v>
      </c>
      <c r="AT23" s="20">
        <f t="shared" si="7"/>
        <v>0</v>
      </c>
      <c r="AU23" s="20">
        <f t="shared" si="8"/>
        <v>0</v>
      </c>
      <c r="AV23" s="20">
        <f t="shared" si="9"/>
        <v>0</v>
      </c>
      <c r="AW23" s="21">
        <f t="shared" si="10"/>
        <v>87</v>
      </c>
      <c r="AX23" s="21" t="str">
        <f t="shared" si="11"/>
        <v>Кутырёв Александр</v>
      </c>
      <c r="AY23" s="21"/>
      <c r="AZ23" s="21"/>
      <c r="BA23" s="19"/>
      <c r="BB23" s="19"/>
    </row>
    <row r="24" spans="1:54" s="19" customFormat="1" ht="31.5">
      <c r="A24" s="7">
        <f t="shared" si="0"/>
        <v>13</v>
      </c>
      <c r="B24" s="7">
        <f aca="true" t="shared" si="12" ref="B24:B51">IF(A24&lt;&gt;0,(RANK(C24,$A$11:$A$55,1)),"-")</f>
        <v>2</v>
      </c>
      <c r="C24" s="8">
        <v>13</v>
      </c>
      <c r="D24" s="9" t="s">
        <v>463</v>
      </c>
      <c r="E24" s="10" t="s">
        <v>68</v>
      </c>
      <c r="F24" s="11" t="s">
        <v>464</v>
      </c>
      <c r="G24" s="12" t="s">
        <v>70</v>
      </c>
      <c r="H24" s="9" t="s">
        <v>356</v>
      </c>
      <c r="I24" s="12" t="s">
        <v>357</v>
      </c>
      <c r="J24" s="13"/>
      <c r="K24" s="13" t="s">
        <v>465</v>
      </c>
      <c r="L24" s="13" t="s">
        <v>130</v>
      </c>
      <c r="M24" s="13" t="s">
        <v>130</v>
      </c>
      <c r="N24" s="14" t="s">
        <v>465</v>
      </c>
      <c r="O24" s="15">
        <v>13</v>
      </c>
      <c r="P24" s="16"/>
      <c r="Q24" s="16"/>
      <c r="R24" s="16"/>
      <c r="S24" s="16"/>
      <c r="T24" s="16" t="s">
        <v>298</v>
      </c>
      <c r="U24" s="16">
        <v>7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>
        <v>14</v>
      </c>
      <c r="AH24" s="18" t="s">
        <v>167</v>
      </c>
      <c r="AI24" s="17"/>
      <c r="AJ24" s="17"/>
      <c r="AM24" s="19">
        <f aca="true" t="shared" si="13" ref="AM24:AP39">IF($R24=AM$9,$S24,0)</f>
        <v>0</v>
      </c>
      <c r="AN24" s="19">
        <f t="shared" si="13"/>
        <v>0</v>
      </c>
      <c r="AO24" s="19">
        <f t="shared" si="13"/>
        <v>0</v>
      </c>
      <c r="AP24" s="19">
        <f t="shared" si="13"/>
        <v>0</v>
      </c>
      <c r="AQ24" s="20">
        <f aca="true" t="shared" si="14" ref="AQ24:AQ52">U24</f>
        <v>7</v>
      </c>
      <c r="AR24" s="20">
        <f aca="true" t="shared" si="15" ref="AR24:AR52">W24</f>
        <v>0</v>
      </c>
      <c r="AS24" s="20">
        <f aca="true" t="shared" si="16" ref="AS24:AS52">Y24</f>
        <v>0</v>
      </c>
      <c r="AT24" s="20">
        <f aca="true" t="shared" si="17" ref="AT24:AT52">AA24</f>
        <v>0</v>
      </c>
      <c r="AU24" s="20">
        <f aca="true" t="shared" si="18" ref="AU24:AU52">AC24</f>
        <v>0</v>
      </c>
      <c r="AV24" s="20">
        <f aca="true" t="shared" si="19" ref="AV24:AV52">AE24</f>
        <v>0</v>
      </c>
      <c r="AW24" s="21">
        <f aca="true" t="shared" si="20" ref="AW24:AX39">C24</f>
        <v>13</v>
      </c>
      <c r="AX24" s="21" t="str">
        <f t="shared" si="20"/>
        <v>Крымов Андрей</v>
      </c>
      <c r="AY24" s="21"/>
      <c r="AZ24" s="21"/>
      <c r="BA24" s="42"/>
      <c r="BB24" s="42"/>
    </row>
    <row r="25" spans="1:52" s="42" customFormat="1" ht="15.75" hidden="1">
      <c r="A25" s="43"/>
      <c r="B25" s="43" t="str">
        <f t="shared" si="12"/>
        <v>-</v>
      </c>
      <c r="C25" s="44">
        <v>9</v>
      </c>
      <c r="D25" s="45" t="s">
        <v>466</v>
      </c>
      <c r="E25" s="46" t="s">
        <v>467</v>
      </c>
      <c r="F25" s="47" t="s">
        <v>468</v>
      </c>
      <c r="G25" s="48" t="s">
        <v>318</v>
      </c>
      <c r="H25" s="45" t="s">
        <v>469</v>
      </c>
      <c r="I25" s="48" t="s">
        <v>470</v>
      </c>
      <c r="J25" s="49"/>
      <c r="K25" s="49"/>
      <c r="L25" s="49"/>
      <c r="M25" s="50"/>
      <c r="N25" s="50"/>
      <c r="O25" s="51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3"/>
      <c r="AH25" s="54">
        <f aca="true" t="shared" si="21" ref="AH25:AH55">SUMIF($AG$63:$AG$102,AG25,$AH$63:$AH$102)</f>
        <v>0</v>
      </c>
      <c r="AI25" s="53"/>
      <c r="AJ25" s="53"/>
      <c r="AM25" s="42">
        <f t="shared" si="13"/>
        <v>0</v>
      </c>
      <c r="AN25" s="42">
        <f t="shared" si="13"/>
        <v>0</v>
      </c>
      <c r="AO25" s="42">
        <f t="shared" si="13"/>
        <v>0</v>
      </c>
      <c r="AP25" s="42">
        <f t="shared" si="13"/>
        <v>0</v>
      </c>
      <c r="AQ25" s="55">
        <f t="shared" si="14"/>
        <v>0</v>
      </c>
      <c r="AR25" s="55">
        <f t="shared" si="15"/>
        <v>0</v>
      </c>
      <c r="AS25" s="55">
        <f t="shared" si="16"/>
        <v>0</v>
      </c>
      <c r="AT25" s="55">
        <f t="shared" si="17"/>
        <v>0</v>
      </c>
      <c r="AU25" s="55">
        <f t="shared" si="18"/>
        <v>0</v>
      </c>
      <c r="AV25" s="55">
        <f t="shared" si="19"/>
        <v>0</v>
      </c>
      <c r="AW25" s="56">
        <f t="shared" si="20"/>
        <v>9</v>
      </c>
      <c r="AX25" s="56" t="str">
        <f t="shared" si="20"/>
        <v>Хальзов Юрий</v>
      </c>
      <c r="AY25" s="56"/>
      <c r="AZ25" s="56"/>
    </row>
    <row r="26" spans="1:52" s="42" customFormat="1" ht="15.75" hidden="1">
      <c r="A26" s="43"/>
      <c r="B26" s="43" t="str">
        <f t="shared" si="12"/>
        <v>-</v>
      </c>
      <c r="C26" s="44">
        <v>14</v>
      </c>
      <c r="D26" s="45" t="s">
        <v>471</v>
      </c>
      <c r="E26" s="46" t="s">
        <v>472</v>
      </c>
      <c r="F26" s="47" t="s">
        <v>473</v>
      </c>
      <c r="G26" s="48" t="s">
        <v>70</v>
      </c>
      <c r="H26" s="45" t="s">
        <v>474</v>
      </c>
      <c r="I26" s="48" t="s">
        <v>475</v>
      </c>
      <c r="J26" s="49"/>
      <c r="K26" s="49"/>
      <c r="L26" s="49"/>
      <c r="M26" s="50"/>
      <c r="N26" s="50"/>
      <c r="O26" s="51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3"/>
      <c r="AH26" s="54">
        <f t="shared" si="21"/>
        <v>0</v>
      </c>
      <c r="AI26" s="53"/>
      <c r="AJ26" s="53"/>
      <c r="AM26" s="42">
        <f t="shared" si="13"/>
        <v>0</v>
      </c>
      <c r="AN26" s="42">
        <f t="shared" si="13"/>
        <v>0</v>
      </c>
      <c r="AO26" s="42">
        <f t="shared" si="13"/>
        <v>0</v>
      </c>
      <c r="AP26" s="42">
        <f t="shared" si="13"/>
        <v>0</v>
      </c>
      <c r="AQ26" s="55">
        <f t="shared" si="14"/>
        <v>0</v>
      </c>
      <c r="AR26" s="55">
        <f t="shared" si="15"/>
        <v>0</v>
      </c>
      <c r="AS26" s="55">
        <f t="shared" si="16"/>
        <v>0</v>
      </c>
      <c r="AT26" s="55">
        <f t="shared" si="17"/>
        <v>0</v>
      </c>
      <c r="AU26" s="55">
        <f t="shared" si="18"/>
        <v>0</v>
      </c>
      <c r="AV26" s="55">
        <f t="shared" si="19"/>
        <v>0</v>
      </c>
      <c r="AW26" s="56">
        <f t="shared" si="20"/>
        <v>14</v>
      </c>
      <c r="AX26" s="56" t="str">
        <f t="shared" si="20"/>
        <v>Непорада Александр</v>
      </c>
      <c r="AY26" s="56"/>
      <c r="AZ26" s="56"/>
    </row>
    <row r="27" spans="1:52" s="19" customFormat="1" ht="31.5" hidden="1">
      <c r="A27" s="43"/>
      <c r="B27" s="43" t="str">
        <f t="shared" si="12"/>
        <v>-</v>
      </c>
      <c r="C27" s="44">
        <v>16</v>
      </c>
      <c r="D27" s="45" t="s">
        <v>476</v>
      </c>
      <c r="E27" s="46" t="s">
        <v>477</v>
      </c>
      <c r="F27" s="47" t="s">
        <v>478</v>
      </c>
      <c r="G27" s="48" t="s">
        <v>70</v>
      </c>
      <c r="H27" s="45" t="s">
        <v>479</v>
      </c>
      <c r="I27" s="48" t="s">
        <v>480</v>
      </c>
      <c r="J27" s="49"/>
      <c r="K27" s="49"/>
      <c r="L27" s="49"/>
      <c r="M27" s="50"/>
      <c r="N27" s="50"/>
      <c r="O27" s="51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3"/>
      <c r="AH27" s="54">
        <f t="shared" si="21"/>
        <v>0</v>
      </c>
      <c r="AI27" s="53"/>
      <c r="AJ27" s="53"/>
      <c r="AK27" s="42"/>
      <c r="AL27" s="42"/>
      <c r="AM27" s="42">
        <f t="shared" si="13"/>
        <v>0</v>
      </c>
      <c r="AN27" s="42">
        <f t="shared" si="13"/>
        <v>0</v>
      </c>
      <c r="AO27" s="42">
        <f t="shared" si="13"/>
        <v>0</v>
      </c>
      <c r="AP27" s="42">
        <f t="shared" si="13"/>
        <v>0</v>
      </c>
      <c r="AQ27" s="55">
        <f t="shared" si="14"/>
        <v>0</v>
      </c>
      <c r="AR27" s="55">
        <f t="shared" si="15"/>
        <v>0</v>
      </c>
      <c r="AS27" s="55">
        <f t="shared" si="16"/>
        <v>0</v>
      </c>
      <c r="AT27" s="55">
        <f t="shared" si="17"/>
        <v>0</v>
      </c>
      <c r="AU27" s="55">
        <f t="shared" si="18"/>
        <v>0</v>
      </c>
      <c r="AV27" s="55">
        <f t="shared" si="19"/>
        <v>0</v>
      </c>
      <c r="AW27" s="56">
        <f t="shared" si="20"/>
        <v>16</v>
      </c>
      <c r="AX27" s="56" t="str">
        <f t="shared" si="20"/>
        <v>Ходов Сергей, 20.02.1998</v>
      </c>
      <c r="AY27" s="56"/>
      <c r="AZ27" s="56"/>
    </row>
    <row r="28" spans="1:52" s="42" customFormat="1" ht="15.75" hidden="1">
      <c r="A28" s="43"/>
      <c r="B28" s="43" t="str">
        <f t="shared" si="12"/>
        <v>-</v>
      </c>
      <c r="C28" s="44">
        <v>19</v>
      </c>
      <c r="D28" s="45" t="s">
        <v>481</v>
      </c>
      <c r="E28" s="46" t="s">
        <v>482</v>
      </c>
      <c r="F28" s="47" t="s">
        <v>483</v>
      </c>
      <c r="G28" s="48" t="s">
        <v>268</v>
      </c>
      <c r="H28" s="45" t="s">
        <v>484</v>
      </c>
      <c r="I28" s="48" t="s">
        <v>485</v>
      </c>
      <c r="J28" s="49"/>
      <c r="K28" s="49"/>
      <c r="L28" s="49"/>
      <c r="M28" s="50"/>
      <c r="N28" s="50"/>
      <c r="O28" s="51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3"/>
      <c r="AH28" s="54">
        <f t="shared" si="21"/>
        <v>0</v>
      </c>
      <c r="AI28" s="53"/>
      <c r="AJ28" s="53"/>
      <c r="AM28" s="42">
        <f t="shared" si="13"/>
        <v>0</v>
      </c>
      <c r="AN28" s="42">
        <f t="shared" si="13"/>
        <v>0</v>
      </c>
      <c r="AO28" s="42">
        <f t="shared" si="13"/>
        <v>0</v>
      </c>
      <c r="AP28" s="42">
        <f t="shared" si="13"/>
        <v>0</v>
      </c>
      <c r="AQ28" s="55">
        <f t="shared" si="14"/>
        <v>0</v>
      </c>
      <c r="AR28" s="55">
        <f t="shared" si="15"/>
        <v>0</v>
      </c>
      <c r="AS28" s="55">
        <f t="shared" si="16"/>
        <v>0</v>
      </c>
      <c r="AT28" s="55">
        <f t="shared" si="17"/>
        <v>0</v>
      </c>
      <c r="AU28" s="55">
        <f t="shared" si="18"/>
        <v>0</v>
      </c>
      <c r="AV28" s="55">
        <f t="shared" si="19"/>
        <v>0</v>
      </c>
      <c r="AW28" s="56">
        <f t="shared" si="20"/>
        <v>19</v>
      </c>
      <c r="AX28" s="56" t="str">
        <f t="shared" si="20"/>
        <v>Герасимов Игорь</v>
      </c>
      <c r="AY28" s="56"/>
      <c r="AZ28" s="56"/>
    </row>
    <row r="29" spans="1:52" s="42" customFormat="1" ht="15.75" hidden="1">
      <c r="A29" s="43"/>
      <c r="B29" s="43" t="str">
        <f t="shared" si="12"/>
        <v>-</v>
      </c>
      <c r="C29" s="44">
        <v>30</v>
      </c>
      <c r="D29" s="45" t="s">
        <v>486</v>
      </c>
      <c r="E29" s="46" t="s">
        <v>487</v>
      </c>
      <c r="F29" s="47" t="s">
        <v>488</v>
      </c>
      <c r="G29" s="48" t="s">
        <v>70</v>
      </c>
      <c r="H29" s="45" t="s">
        <v>489</v>
      </c>
      <c r="I29" s="48" t="s">
        <v>490</v>
      </c>
      <c r="J29" s="49"/>
      <c r="K29" s="49"/>
      <c r="L29" s="49"/>
      <c r="M29" s="49"/>
      <c r="N29" s="50"/>
      <c r="O29" s="51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3"/>
      <c r="AH29" s="54">
        <f t="shared" si="21"/>
        <v>0</v>
      </c>
      <c r="AI29" s="53"/>
      <c r="AJ29" s="53"/>
      <c r="AM29" s="42">
        <f t="shared" si="13"/>
        <v>0</v>
      </c>
      <c r="AN29" s="42">
        <f t="shared" si="13"/>
        <v>0</v>
      </c>
      <c r="AO29" s="42">
        <f t="shared" si="13"/>
        <v>0</v>
      </c>
      <c r="AP29" s="42">
        <f t="shared" si="13"/>
        <v>0</v>
      </c>
      <c r="AQ29" s="55">
        <f t="shared" si="14"/>
        <v>0</v>
      </c>
      <c r="AR29" s="55">
        <f t="shared" si="15"/>
        <v>0</v>
      </c>
      <c r="AS29" s="55">
        <f t="shared" si="16"/>
        <v>0</v>
      </c>
      <c r="AT29" s="55">
        <f t="shared" si="17"/>
        <v>0</v>
      </c>
      <c r="AU29" s="55">
        <f t="shared" si="18"/>
        <v>0</v>
      </c>
      <c r="AV29" s="55">
        <f t="shared" si="19"/>
        <v>0</v>
      </c>
      <c r="AW29" s="56">
        <f t="shared" si="20"/>
        <v>30</v>
      </c>
      <c r="AX29" s="56" t="str">
        <f t="shared" si="20"/>
        <v>Волков Евгений</v>
      </c>
      <c r="AY29" s="56"/>
      <c r="AZ29" s="56"/>
    </row>
    <row r="30" spans="1:52" s="19" customFormat="1" ht="15.75" hidden="1">
      <c r="A30" s="43"/>
      <c r="B30" s="43" t="str">
        <f t="shared" si="12"/>
        <v>-</v>
      </c>
      <c r="C30" s="44">
        <v>34</v>
      </c>
      <c r="D30" s="45" t="s">
        <v>491</v>
      </c>
      <c r="E30" s="46" t="s">
        <v>472</v>
      </c>
      <c r="F30" s="47" t="s">
        <v>492</v>
      </c>
      <c r="G30" s="48" t="s">
        <v>70</v>
      </c>
      <c r="H30" s="45" t="s">
        <v>493</v>
      </c>
      <c r="I30" s="48" t="s">
        <v>494</v>
      </c>
      <c r="J30" s="49"/>
      <c r="K30" s="49"/>
      <c r="L30" s="49"/>
      <c r="M30" s="50"/>
      <c r="N30" s="50"/>
      <c r="O30" s="51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3"/>
      <c r="AH30" s="54">
        <f t="shared" si="21"/>
        <v>0</v>
      </c>
      <c r="AI30" s="53"/>
      <c r="AJ30" s="53"/>
      <c r="AK30" s="42"/>
      <c r="AL30" s="42"/>
      <c r="AM30" s="42">
        <f t="shared" si="13"/>
        <v>0</v>
      </c>
      <c r="AN30" s="42">
        <f t="shared" si="13"/>
        <v>0</v>
      </c>
      <c r="AO30" s="42">
        <f t="shared" si="13"/>
        <v>0</v>
      </c>
      <c r="AP30" s="42">
        <f t="shared" si="13"/>
        <v>0</v>
      </c>
      <c r="AQ30" s="55">
        <f t="shared" si="14"/>
        <v>0</v>
      </c>
      <c r="AR30" s="55">
        <f t="shared" si="15"/>
        <v>0</v>
      </c>
      <c r="AS30" s="55">
        <f t="shared" si="16"/>
        <v>0</v>
      </c>
      <c r="AT30" s="55">
        <f t="shared" si="17"/>
        <v>0</v>
      </c>
      <c r="AU30" s="55">
        <f t="shared" si="18"/>
        <v>0</v>
      </c>
      <c r="AV30" s="55">
        <f t="shared" si="19"/>
        <v>0</v>
      </c>
      <c r="AW30" s="56">
        <f t="shared" si="20"/>
        <v>34</v>
      </c>
      <c r="AX30" s="56" t="str">
        <f t="shared" si="20"/>
        <v>Кругликов Юрий</v>
      </c>
      <c r="AY30" s="56"/>
      <c r="AZ30" s="56"/>
    </row>
    <row r="31" spans="1:52" s="19" customFormat="1" ht="15.75" hidden="1">
      <c r="A31" s="43"/>
      <c r="B31" s="43" t="str">
        <f t="shared" si="12"/>
        <v>-</v>
      </c>
      <c r="C31" s="44">
        <v>38</v>
      </c>
      <c r="D31" s="45" t="s">
        <v>495</v>
      </c>
      <c r="E31" s="46" t="s">
        <v>68</v>
      </c>
      <c r="F31" s="47" t="s">
        <v>496</v>
      </c>
      <c r="G31" s="48" t="s">
        <v>497</v>
      </c>
      <c r="H31" s="45" t="s">
        <v>498</v>
      </c>
      <c r="I31" s="48" t="s">
        <v>499</v>
      </c>
      <c r="J31" s="49"/>
      <c r="K31" s="49"/>
      <c r="L31" s="50"/>
      <c r="M31" s="49"/>
      <c r="N31" s="50"/>
      <c r="O31" s="51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3"/>
      <c r="AH31" s="54">
        <f t="shared" si="21"/>
        <v>0</v>
      </c>
      <c r="AI31" s="53"/>
      <c r="AJ31" s="53"/>
      <c r="AK31" s="42"/>
      <c r="AL31" s="42"/>
      <c r="AM31" s="42">
        <f t="shared" si="13"/>
        <v>0</v>
      </c>
      <c r="AN31" s="42">
        <f t="shared" si="13"/>
        <v>0</v>
      </c>
      <c r="AO31" s="42">
        <f t="shared" si="13"/>
        <v>0</v>
      </c>
      <c r="AP31" s="42">
        <f t="shared" si="13"/>
        <v>0</v>
      </c>
      <c r="AQ31" s="55">
        <f t="shared" si="14"/>
        <v>0</v>
      </c>
      <c r="AR31" s="55">
        <f t="shared" si="15"/>
        <v>0</v>
      </c>
      <c r="AS31" s="55">
        <f t="shared" si="16"/>
        <v>0</v>
      </c>
      <c r="AT31" s="55">
        <f t="shared" si="17"/>
        <v>0</v>
      </c>
      <c r="AU31" s="55">
        <f t="shared" si="18"/>
        <v>0</v>
      </c>
      <c r="AV31" s="55">
        <f t="shared" si="19"/>
        <v>0</v>
      </c>
      <c r="AW31" s="56">
        <f t="shared" si="20"/>
        <v>38</v>
      </c>
      <c r="AX31" s="56" t="str">
        <f t="shared" si="20"/>
        <v>Жуков Анатолий</v>
      </c>
      <c r="AY31" s="56"/>
      <c r="AZ31" s="56"/>
    </row>
    <row r="32" spans="1:52" s="42" customFormat="1" ht="15.75" hidden="1">
      <c r="A32" s="43"/>
      <c r="B32" s="43" t="str">
        <f t="shared" si="12"/>
        <v>-</v>
      </c>
      <c r="C32" s="44">
        <v>45</v>
      </c>
      <c r="D32" s="45" t="s">
        <v>500</v>
      </c>
      <c r="E32" s="46" t="s">
        <v>143</v>
      </c>
      <c r="F32" s="47" t="s">
        <v>501</v>
      </c>
      <c r="G32" s="48" t="s">
        <v>318</v>
      </c>
      <c r="H32" s="45" t="s">
        <v>502</v>
      </c>
      <c r="I32" s="48" t="s">
        <v>503</v>
      </c>
      <c r="J32" s="49"/>
      <c r="K32" s="49"/>
      <c r="L32" s="49"/>
      <c r="M32" s="49"/>
      <c r="N32" s="50"/>
      <c r="O32" s="51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3"/>
      <c r="AH32" s="54">
        <f t="shared" si="21"/>
        <v>0</v>
      </c>
      <c r="AI32" s="53"/>
      <c r="AJ32" s="53"/>
      <c r="AM32" s="42">
        <f t="shared" si="13"/>
        <v>0</v>
      </c>
      <c r="AN32" s="42">
        <f t="shared" si="13"/>
        <v>0</v>
      </c>
      <c r="AO32" s="42">
        <f t="shared" si="13"/>
        <v>0</v>
      </c>
      <c r="AP32" s="42">
        <f t="shared" si="13"/>
        <v>0</v>
      </c>
      <c r="AQ32" s="55">
        <f t="shared" si="14"/>
        <v>0</v>
      </c>
      <c r="AR32" s="55">
        <f t="shared" si="15"/>
        <v>0</v>
      </c>
      <c r="AS32" s="55">
        <f t="shared" si="16"/>
        <v>0</v>
      </c>
      <c r="AT32" s="55">
        <f t="shared" si="17"/>
        <v>0</v>
      </c>
      <c r="AU32" s="55">
        <f t="shared" si="18"/>
        <v>0</v>
      </c>
      <c r="AV32" s="55">
        <f t="shared" si="19"/>
        <v>0</v>
      </c>
      <c r="AW32" s="56">
        <f t="shared" si="20"/>
        <v>45</v>
      </c>
      <c r="AX32" s="56" t="str">
        <f t="shared" si="20"/>
        <v>Деликатный Денис</v>
      </c>
      <c r="AY32" s="56"/>
      <c r="AZ32" s="56"/>
    </row>
    <row r="33" spans="1:52" s="42" customFormat="1" ht="15.75" hidden="1">
      <c r="A33" s="43"/>
      <c r="B33" s="43" t="str">
        <f t="shared" si="12"/>
        <v>-</v>
      </c>
      <c r="C33" s="44">
        <v>47</v>
      </c>
      <c r="D33" s="45" t="s">
        <v>504</v>
      </c>
      <c r="E33" s="46" t="s">
        <v>472</v>
      </c>
      <c r="F33" s="47" t="s">
        <v>505</v>
      </c>
      <c r="G33" s="48" t="s">
        <v>55</v>
      </c>
      <c r="H33" s="45" t="s">
        <v>506</v>
      </c>
      <c r="I33" s="48" t="s">
        <v>507</v>
      </c>
      <c r="J33" s="49"/>
      <c r="K33" s="49"/>
      <c r="L33" s="49"/>
      <c r="M33" s="49"/>
      <c r="N33" s="50"/>
      <c r="O33" s="51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3"/>
      <c r="AH33" s="54">
        <f t="shared" si="21"/>
        <v>0</v>
      </c>
      <c r="AI33" s="53"/>
      <c r="AJ33" s="53"/>
      <c r="AM33" s="42">
        <f t="shared" si="13"/>
        <v>0</v>
      </c>
      <c r="AN33" s="42">
        <f t="shared" si="13"/>
        <v>0</v>
      </c>
      <c r="AO33" s="42">
        <f t="shared" si="13"/>
        <v>0</v>
      </c>
      <c r="AP33" s="42">
        <f t="shared" si="13"/>
        <v>0</v>
      </c>
      <c r="AQ33" s="55">
        <f t="shared" si="14"/>
        <v>0</v>
      </c>
      <c r="AR33" s="55">
        <f t="shared" si="15"/>
        <v>0</v>
      </c>
      <c r="AS33" s="55">
        <f t="shared" si="16"/>
        <v>0</v>
      </c>
      <c r="AT33" s="55">
        <f t="shared" si="17"/>
        <v>0</v>
      </c>
      <c r="AU33" s="55">
        <f t="shared" si="18"/>
        <v>0</v>
      </c>
      <c r="AV33" s="55">
        <f t="shared" si="19"/>
        <v>0</v>
      </c>
      <c r="AW33" s="56">
        <f t="shared" si="20"/>
        <v>47</v>
      </c>
      <c r="AX33" s="56" t="str">
        <f t="shared" si="20"/>
        <v>Меняйлов Юрий</v>
      </c>
      <c r="AY33" s="56"/>
      <c r="AZ33" s="56"/>
    </row>
    <row r="34" spans="1:52" s="19" customFormat="1" ht="31.5" hidden="1">
      <c r="A34" s="43"/>
      <c r="B34" s="43" t="str">
        <f t="shared" si="12"/>
        <v>-</v>
      </c>
      <c r="C34" s="44">
        <v>55</v>
      </c>
      <c r="D34" s="45" t="s">
        <v>508</v>
      </c>
      <c r="E34" s="46" t="s">
        <v>509</v>
      </c>
      <c r="F34" s="47" t="s">
        <v>510</v>
      </c>
      <c r="G34" s="48" t="s">
        <v>318</v>
      </c>
      <c r="H34" s="45" t="s">
        <v>511</v>
      </c>
      <c r="I34" s="48" t="s">
        <v>512</v>
      </c>
      <c r="J34" s="49"/>
      <c r="K34" s="49"/>
      <c r="L34" s="49"/>
      <c r="M34" s="49"/>
      <c r="N34" s="50"/>
      <c r="O34" s="51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3"/>
      <c r="AH34" s="54">
        <f t="shared" si="21"/>
        <v>0</v>
      </c>
      <c r="AI34" s="53"/>
      <c r="AJ34" s="53"/>
      <c r="AK34" s="42"/>
      <c r="AL34" s="42"/>
      <c r="AM34" s="42">
        <f t="shared" si="13"/>
        <v>0</v>
      </c>
      <c r="AN34" s="42">
        <f t="shared" si="13"/>
        <v>0</v>
      </c>
      <c r="AO34" s="42">
        <f t="shared" si="13"/>
        <v>0</v>
      </c>
      <c r="AP34" s="42">
        <f t="shared" si="13"/>
        <v>0</v>
      </c>
      <c r="AQ34" s="55">
        <f t="shared" si="14"/>
        <v>0</v>
      </c>
      <c r="AR34" s="55">
        <f t="shared" si="15"/>
        <v>0</v>
      </c>
      <c r="AS34" s="55">
        <f t="shared" si="16"/>
        <v>0</v>
      </c>
      <c r="AT34" s="55">
        <f t="shared" si="17"/>
        <v>0</v>
      </c>
      <c r="AU34" s="55">
        <f t="shared" si="18"/>
        <v>0</v>
      </c>
      <c r="AV34" s="55">
        <f t="shared" si="19"/>
        <v>0</v>
      </c>
      <c r="AW34" s="56">
        <f t="shared" si="20"/>
        <v>55</v>
      </c>
      <c r="AX34" s="56" t="str">
        <f t="shared" si="20"/>
        <v>Бяков Виталий</v>
      </c>
      <c r="AY34" s="56"/>
      <c r="AZ34" s="56"/>
    </row>
    <row r="35" spans="1:52" s="42" customFormat="1" ht="15.75" hidden="1">
      <c r="A35" s="43"/>
      <c r="B35" s="43" t="str">
        <f t="shared" si="12"/>
        <v>-</v>
      </c>
      <c r="C35" s="44">
        <v>57</v>
      </c>
      <c r="D35" s="45" t="s">
        <v>513</v>
      </c>
      <c r="E35" s="46" t="s">
        <v>514</v>
      </c>
      <c r="F35" s="47" t="s">
        <v>515</v>
      </c>
      <c r="G35" s="48" t="s">
        <v>70</v>
      </c>
      <c r="H35" s="45" t="s">
        <v>516</v>
      </c>
      <c r="I35" s="48" t="s">
        <v>517</v>
      </c>
      <c r="J35" s="49"/>
      <c r="K35" s="49"/>
      <c r="L35" s="49"/>
      <c r="M35" s="49"/>
      <c r="N35" s="50"/>
      <c r="O35" s="51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3"/>
      <c r="AH35" s="54">
        <f t="shared" si="21"/>
        <v>0</v>
      </c>
      <c r="AI35" s="53"/>
      <c r="AJ35" s="53"/>
      <c r="AM35" s="42">
        <f t="shared" si="13"/>
        <v>0</v>
      </c>
      <c r="AN35" s="42">
        <f t="shared" si="13"/>
        <v>0</v>
      </c>
      <c r="AO35" s="42">
        <f t="shared" si="13"/>
        <v>0</v>
      </c>
      <c r="AP35" s="42">
        <f t="shared" si="13"/>
        <v>0</v>
      </c>
      <c r="AQ35" s="55">
        <f t="shared" si="14"/>
        <v>0</v>
      </c>
      <c r="AR35" s="55">
        <f t="shared" si="15"/>
        <v>0</v>
      </c>
      <c r="AS35" s="55">
        <f t="shared" si="16"/>
        <v>0</v>
      </c>
      <c r="AT35" s="55">
        <f t="shared" si="17"/>
        <v>0</v>
      </c>
      <c r="AU35" s="55">
        <f t="shared" si="18"/>
        <v>0</v>
      </c>
      <c r="AV35" s="55">
        <f t="shared" si="19"/>
        <v>0</v>
      </c>
      <c r="AW35" s="56">
        <f t="shared" si="20"/>
        <v>57</v>
      </c>
      <c r="AX35" s="56" t="str">
        <f t="shared" si="20"/>
        <v>Синегубская Алина</v>
      </c>
      <c r="AY35" s="56"/>
      <c r="AZ35" s="56"/>
    </row>
    <row r="36" spans="1:52" s="42" customFormat="1" ht="15.75" hidden="1">
      <c r="A36" s="43"/>
      <c r="B36" s="43" t="str">
        <f t="shared" si="12"/>
        <v>-</v>
      </c>
      <c r="C36" s="44">
        <v>63</v>
      </c>
      <c r="D36" s="45" t="s">
        <v>518</v>
      </c>
      <c r="E36" s="46" t="s">
        <v>487</v>
      </c>
      <c r="F36" s="47" t="s">
        <v>488</v>
      </c>
      <c r="G36" s="48" t="s">
        <v>70</v>
      </c>
      <c r="H36" s="45" t="s">
        <v>474</v>
      </c>
      <c r="I36" s="48" t="s">
        <v>475</v>
      </c>
      <c r="J36" s="49"/>
      <c r="K36" s="49"/>
      <c r="L36" s="49"/>
      <c r="M36" s="49"/>
      <c r="N36" s="50"/>
      <c r="O36" s="51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3"/>
      <c r="AH36" s="54">
        <f t="shared" si="21"/>
        <v>0</v>
      </c>
      <c r="AI36" s="53"/>
      <c r="AJ36" s="53"/>
      <c r="AM36" s="42">
        <f t="shared" si="13"/>
        <v>0</v>
      </c>
      <c r="AN36" s="42">
        <f t="shared" si="13"/>
        <v>0</v>
      </c>
      <c r="AO36" s="42">
        <f t="shared" si="13"/>
        <v>0</v>
      </c>
      <c r="AP36" s="42">
        <f t="shared" si="13"/>
        <v>0</v>
      </c>
      <c r="AQ36" s="55">
        <f t="shared" si="14"/>
        <v>0</v>
      </c>
      <c r="AR36" s="55">
        <f t="shared" si="15"/>
        <v>0</v>
      </c>
      <c r="AS36" s="55">
        <f t="shared" si="16"/>
        <v>0</v>
      </c>
      <c r="AT36" s="55">
        <f t="shared" si="17"/>
        <v>0</v>
      </c>
      <c r="AU36" s="55">
        <f t="shared" si="18"/>
        <v>0</v>
      </c>
      <c r="AV36" s="55">
        <f t="shared" si="19"/>
        <v>0</v>
      </c>
      <c r="AW36" s="56">
        <f t="shared" si="20"/>
        <v>63</v>
      </c>
      <c r="AX36" s="56" t="str">
        <f t="shared" si="20"/>
        <v>Буркалов Сергей</v>
      </c>
      <c r="AY36" s="56"/>
      <c r="AZ36" s="56"/>
    </row>
    <row r="37" spans="1:52" s="19" customFormat="1" ht="15.75" hidden="1">
      <c r="A37" s="43"/>
      <c r="B37" s="43" t="str">
        <f t="shared" si="12"/>
        <v>-</v>
      </c>
      <c r="C37" s="44">
        <v>71</v>
      </c>
      <c r="D37" s="45" t="s">
        <v>519</v>
      </c>
      <c r="E37" s="46" t="s">
        <v>520</v>
      </c>
      <c r="F37" s="47" t="s">
        <v>521</v>
      </c>
      <c r="G37" s="48" t="s">
        <v>70</v>
      </c>
      <c r="H37" s="45" t="s">
        <v>522</v>
      </c>
      <c r="I37" s="48" t="s">
        <v>523</v>
      </c>
      <c r="J37" s="49"/>
      <c r="K37" s="49"/>
      <c r="L37" s="49"/>
      <c r="M37" s="49"/>
      <c r="N37" s="50"/>
      <c r="O37" s="51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3"/>
      <c r="AH37" s="54">
        <f t="shared" si="21"/>
        <v>0</v>
      </c>
      <c r="AI37" s="53"/>
      <c r="AJ37" s="53"/>
      <c r="AK37" s="42"/>
      <c r="AL37" s="42"/>
      <c r="AM37" s="42">
        <f t="shared" si="13"/>
        <v>0</v>
      </c>
      <c r="AN37" s="42">
        <f t="shared" si="13"/>
        <v>0</v>
      </c>
      <c r="AO37" s="42">
        <f t="shared" si="13"/>
        <v>0</v>
      </c>
      <c r="AP37" s="42">
        <f t="shared" si="13"/>
        <v>0</v>
      </c>
      <c r="AQ37" s="55">
        <f t="shared" si="14"/>
        <v>0</v>
      </c>
      <c r="AR37" s="55">
        <f t="shared" si="15"/>
        <v>0</v>
      </c>
      <c r="AS37" s="55">
        <f t="shared" si="16"/>
        <v>0</v>
      </c>
      <c r="AT37" s="55">
        <f t="shared" si="17"/>
        <v>0</v>
      </c>
      <c r="AU37" s="55">
        <f t="shared" si="18"/>
        <v>0</v>
      </c>
      <c r="AV37" s="55">
        <f t="shared" si="19"/>
        <v>0</v>
      </c>
      <c r="AW37" s="56">
        <f t="shared" si="20"/>
        <v>71</v>
      </c>
      <c r="AX37" s="56" t="str">
        <f t="shared" si="20"/>
        <v>Нечаев Сергей</v>
      </c>
      <c r="AY37" s="56"/>
      <c r="AZ37" s="56"/>
    </row>
    <row r="38" spans="1:52" s="19" customFormat="1" ht="31.5" hidden="1">
      <c r="A38" s="43"/>
      <c r="B38" s="43" t="str">
        <f t="shared" si="12"/>
        <v>-</v>
      </c>
      <c r="C38" s="44">
        <v>83</v>
      </c>
      <c r="D38" s="45" t="s">
        <v>524</v>
      </c>
      <c r="E38" s="46" t="s">
        <v>525</v>
      </c>
      <c r="F38" s="47" t="s">
        <v>526</v>
      </c>
      <c r="G38" s="48" t="s">
        <v>70</v>
      </c>
      <c r="H38" s="45" t="s">
        <v>527</v>
      </c>
      <c r="I38" s="48" t="s">
        <v>528</v>
      </c>
      <c r="J38" s="49"/>
      <c r="K38" s="49"/>
      <c r="L38" s="49"/>
      <c r="M38" s="49"/>
      <c r="N38" s="50"/>
      <c r="O38" s="51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3"/>
      <c r="AH38" s="54">
        <f t="shared" si="21"/>
        <v>0</v>
      </c>
      <c r="AI38" s="53"/>
      <c r="AJ38" s="53"/>
      <c r="AK38" s="42"/>
      <c r="AL38" s="42"/>
      <c r="AM38" s="42">
        <f t="shared" si="13"/>
        <v>0</v>
      </c>
      <c r="AN38" s="42">
        <f t="shared" si="13"/>
        <v>0</v>
      </c>
      <c r="AO38" s="42">
        <f t="shared" si="13"/>
        <v>0</v>
      </c>
      <c r="AP38" s="42">
        <f t="shared" si="13"/>
        <v>0</v>
      </c>
      <c r="AQ38" s="55">
        <f t="shared" si="14"/>
        <v>0</v>
      </c>
      <c r="AR38" s="55">
        <f t="shared" si="15"/>
        <v>0</v>
      </c>
      <c r="AS38" s="55">
        <f t="shared" si="16"/>
        <v>0</v>
      </c>
      <c r="AT38" s="55">
        <f t="shared" si="17"/>
        <v>0</v>
      </c>
      <c r="AU38" s="55">
        <f t="shared" si="18"/>
        <v>0</v>
      </c>
      <c r="AV38" s="55">
        <f t="shared" si="19"/>
        <v>0</v>
      </c>
      <c r="AW38" s="56">
        <f t="shared" si="20"/>
        <v>83</v>
      </c>
      <c r="AX38" s="56" t="str">
        <f t="shared" si="20"/>
        <v>Вернигоров Сергей</v>
      </c>
      <c r="AY38" s="56"/>
      <c r="AZ38" s="56"/>
    </row>
    <row r="39" spans="1:52" s="42" customFormat="1" ht="31.5" hidden="1">
      <c r="A39" s="43"/>
      <c r="B39" s="43" t="str">
        <f t="shared" si="12"/>
        <v>-</v>
      </c>
      <c r="C39" s="44">
        <v>84</v>
      </c>
      <c r="D39" s="45" t="s">
        <v>529</v>
      </c>
      <c r="E39" s="46" t="s">
        <v>525</v>
      </c>
      <c r="F39" s="47" t="s">
        <v>530</v>
      </c>
      <c r="G39" s="48" t="s">
        <v>306</v>
      </c>
      <c r="H39" s="45" t="s">
        <v>474</v>
      </c>
      <c r="I39" s="48" t="s">
        <v>475</v>
      </c>
      <c r="J39" s="49"/>
      <c r="K39" s="49"/>
      <c r="L39" s="49"/>
      <c r="M39" s="49"/>
      <c r="N39" s="50"/>
      <c r="O39" s="51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3"/>
      <c r="AH39" s="54">
        <f t="shared" si="21"/>
        <v>0</v>
      </c>
      <c r="AI39" s="53"/>
      <c r="AJ39" s="53"/>
      <c r="AM39" s="42">
        <f t="shared" si="13"/>
        <v>0</v>
      </c>
      <c r="AN39" s="42">
        <f t="shared" si="13"/>
        <v>0</v>
      </c>
      <c r="AO39" s="42">
        <f t="shared" si="13"/>
        <v>0</v>
      </c>
      <c r="AP39" s="42">
        <f t="shared" si="13"/>
        <v>0</v>
      </c>
      <c r="AQ39" s="55">
        <f t="shared" si="14"/>
        <v>0</v>
      </c>
      <c r="AR39" s="55">
        <f t="shared" si="15"/>
        <v>0</v>
      </c>
      <c r="AS39" s="55">
        <f t="shared" si="16"/>
        <v>0</v>
      </c>
      <c r="AT39" s="55">
        <f t="shared" si="17"/>
        <v>0</v>
      </c>
      <c r="AU39" s="55">
        <f t="shared" si="18"/>
        <v>0</v>
      </c>
      <c r="AV39" s="55">
        <f t="shared" si="19"/>
        <v>0</v>
      </c>
      <c r="AW39" s="56">
        <f t="shared" si="20"/>
        <v>84</v>
      </c>
      <c r="AX39" s="56" t="str">
        <f t="shared" si="20"/>
        <v>Христинченко Сергей</v>
      </c>
      <c r="AY39" s="56"/>
      <c r="AZ39" s="56"/>
    </row>
    <row r="40" spans="1:52" s="19" customFormat="1" ht="31.5" hidden="1">
      <c r="A40" s="43"/>
      <c r="B40" s="43" t="str">
        <f t="shared" si="12"/>
        <v>-</v>
      </c>
      <c r="C40" s="44">
        <v>86</v>
      </c>
      <c r="D40" s="45" t="s">
        <v>531</v>
      </c>
      <c r="E40" s="46" t="s">
        <v>532</v>
      </c>
      <c r="F40" s="47" t="s">
        <v>533</v>
      </c>
      <c r="G40" s="48" t="s">
        <v>55</v>
      </c>
      <c r="H40" s="45" t="s">
        <v>534</v>
      </c>
      <c r="I40" s="48" t="s">
        <v>535</v>
      </c>
      <c r="J40" s="49"/>
      <c r="K40" s="49"/>
      <c r="L40" s="49"/>
      <c r="M40" s="49"/>
      <c r="N40" s="50"/>
      <c r="O40" s="51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3"/>
      <c r="AH40" s="54">
        <f t="shared" si="21"/>
        <v>0</v>
      </c>
      <c r="AI40" s="53"/>
      <c r="AJ40" s="53"/>
      <c r="AK40" s="42"/>
      <c r="AL40" s="42"/>
      <c r="AM40" s="42">
        <f aca="true" t="shared" si="22" ref="AM40:AP55">IF($R40=AM$9,$S40,0)</f>
        <v>0</v>
      </c>
      <c r="AN40" s="42">
        <f t="shared" si="22"/>
        <v>0</v>
      </c>
      <c r="AO40" s="42">
        <f t="shared" si="22"/>
        <v>0</v>
      </c>
      <c r="AP40" s="42">
        <f t="shared" si="22"/>
        <v>0</v>
      </c>
      <c r="AQ40" s="55">
        <f t="shared" si="14"/>
        <v>0</v>
      </c>
      <c r="AR40" s="55">
        <f t="shared" si="15"/>
        <v>0</v>
      </c>
      <c r="AS40" s="55">
        <f t="shared" si="16"/>
        <v>0</v>
      </c>
      <c r="AT40" s="55">
        <f t="shared" si="17"/>
        <v>0</v>
      </c>
      <c r="AU40" s="55">
        <f t="shared" si="18"/>
        <v>0</v>
      </c>
      <c r="AV40" s="55">
        <f t="shared" si="19"/>
        <v>0</v>
      </c>
      <c r="AW40" s="56">
        <f aca="true" t="shared" si="23" ref="AW40:AX55">C40</f>
        <v>86</v>
      </c>
      <c r="AX40" s="56" t="str">
        <f t="shared" si="23"/>
        <v>Примаков Виктор</v>
      </c>
      <c r="AY40" s="56"/>
      <c r="AZ40" s="56"/>
    </row>
    <row r="41" spans="1:52" s="19" customFormat="1" ht="15.75" hidden="1">
      <c r="A41" s="7"/>
      <c r="B41" s="7" t="str">
        <f t="shared" si="12"/>
        <v>-</v>
      </c>
      <c r="C41" s="8"/>
      <c r="D41" s="9"/>
      <c r="E41" s="10"/>
      <c r="F41" s="11"/>
      <c r="G41" s="12"/>
      <c r="H41" s="9"/>
      <c r="I41" s="12"/>
      <c r="J41" s="13"/>
      <c r="K41" s="13"/>
      <c r="L41" s="13"/>
      <c r="M41" s="13"/>
      <c r="N41" s="14"/>
      <c r="O41" s="15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8">
        <f t="shared" si="21"/>
        <v>0</v>
      </c>
      <c r="AI41" s="17"/>
      <c r="AJ41" s="17"/>
      <c r="AM41" s="19">
        <f t="shared" si="22"/>
        <v>0</v>
      </c>
      <c r="AN41" s="19">
        <f t="shared" si="22"/>
        <v>0</v>
      </c>
      <c r="AO41" s="19">
        <f t="shared" si="22"/>
        <v>0</v>
      </c>
      <c r="AP41" s="19">
        <f t="shared" si="22"/>
        <v>0</v>
      </c>
      <c r="AQ41" s="20">
        <f t="shared" si="14"/>
        <v>0</v>
      </c>
      <c r="AR41" s="20">
        <f t="shared" si="15"/>
        <v>0</v>
      </c>
      <c r="AS41" s="20">
        <f t="shared" si="16"/>
        <v>0</v>
      </c>
      <c r="AT41" s="20">
        <f t="shared" si="17"/>
        <v>0</v>
      </c>
      <c r="AU41" s="20">
        <f t="shared" si="18"/>
        <v>0</v>
      </c>
      <c r="AV41" s="20">
        <f t="shared" si="19"/>
        <v>0</v>
      </c>
      <c r="AW41" s="21">
        <f t="shared" si="23"/>
        <v>0</v>
      </c>
      <c r="AX41" s="21">
        <f t="shared" si="23"/>
        <v>0</v>
      </c>
      <c r="AY41" s="21"/>
      <c r="AZ41" s="21"/>
    </row>
    <row r="42" spans="1:52" s="19" customFormat="1" ht="15.75" hidden="1">
      <c r="A42" s="7"/>
      <c r="B42" s="7" t="str">
        <f t="shared" si="12"/>
        <v>-</v>
      </c>
      <c r="C42" s="8"/>
      <c r="D42" s="9"/>
      <c r="E42" s="10"/>
      <c r="F42" s="11"/>
      <c r="G42" s="12"/>
      <c r="H42" s="9"/>
      <c r="I42" s="12"/>
      <c r="J42" s="13"/>
      <c r="K42" s="13"/>
      <c r="L42" s="13"/>
      <c r="M42" s="13"/>
      <c r="N42" s="14"/>
      <c r="O42" s="15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8">
        <f t="shared" si="21"/>
        <v>0</v>
      </c>
      <c r="AI42" s="17"/>
      <c r="AJ42" s="17"/>
      <c r="AM42" s="19">
        <f t="shared" si="22"/>
        <v>0</v>
      </c>
      <c r="AN42" s="19">
        <f t="shared" si="22"/>
        <v>0</v>
      </c>
      <c r="AO42" s="19">
        <f t="shared" si="22"/>
        <v>0</v>
      </c>
      <c r="AP42" s="19">
        <f t="shared" si="22"/>
        <v>0</v>
      </c>
      <c r="AQ42" s="20">
        <f t="shared" si="14"/>
        <v>0</v>
      </c>
      <c r="AR42" s="20">
        <f t="shared" si="15"/>
        <v>0</v>
      </c>
      <c r="AS42" s="20">
        <f t="shared" si="16"/>
        <v>0</v>
      </c>
      <c r="AT42" s="20">
        <f t="shared" si="17"/>
        <v>0</v>
      </c>
      <c r="AU42" s="20">
        <f t="shared" si="18"/>
        <v>0</v>
      </c>
      <c r="AV42" s="20">
        <f t="shared" si="19"/>
        <v>0</v>
      </c>
      <c r="AW42" s="21">
        <f t="shared" si="23"/>
        <v>0</v>
      </c>
      <c r="AX42" s="21">
        <f t="shared" si="23"/>
        <v>0</v>
      </c>
      <c r="AY42" s="21"/>
      <c r="AZ42" s="21"/>
    </row>
    <row r="43" spans="1:52" s="19" customFormat="1" ht="15.75" hidden="1">
      <c r="A43" s="7"/>
      <c r="B43" s="7" t="str">
        <f t="shared" si="12"/>
        <v>-</v>
      </c>
      <c r="C43" s="8"/>
      <c r="D43" s="9"/>
      <c r="E43" s="10"/>
      <c r="F43" s="11"/>
      <c r="G43" s="12"/>
      <c r="H43" s="9"/>
      <c r="I43" s="12"/>
      <c r="J43" s="13"/>
      <c r="K43" s="13"/>
      <c r="L43" s="13"/>
      <c r="M43" s="13"/>
      <c r="N43" s="14"/>
      <c r="O43" s="15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8">
        <f t="shared" si="21"/>
        <v>0</v>
      </c>
      <c r="AI43" s="17"/>
      <c r="AJ43" s="17"/>
      <c r="AM43" s="19">
        <f t="shared" si="22"/>
        <v>0</v>
      </c>
      <c r="AN43" s="19">
        <f t="shared" si="22"/>
        <v>0</v>
      </c>
      <c r="AO43" s="19">
        <f t="shared" si="22"/>
        <v>0</v>
      </c>
      <c r="AP43" s="19">
        <f t="shared" si="22"/>
        <v>0</v>
      </c>
      <c r="AQ43" s="20">
        <f t="shared" si="14"/>
        <v>0</v>
      </c>
      <c r="AR43" s="20">
        <f t="shared" si="15"/>
        <v>0</v>
      </c>
      <c r="AS43" s="20">
        <f t="shared" si="16"/>
        <v>0</v>
      </c>
      <c r="AT43" s="20">
        <f t="shared" si="17"/>
        <v>0</v>
      </c>
      <c r="AU43" s="20">
        <f t="shared" si="18"/>
        <v>0</v>
      </c>
      <c r="AV43" s="20">
        <f t="shared" si="19"/>
        <v>0</v>
      </c>
      <c r="AW43" s="21">
        <f t="shared" si="23"/>
        <v>0</v>
      </c>
      <c r="AX43" s="21">
        <f t="shared" si="23"/>
        <v>0</v>
      </c>
      <c r="AY43" s="21"/>
      <c r="AZ43" s="21"/>
    </row>
    <row r="44" spans="1:52" s="19" customFormat="1" ht="15.75" hidden="1">
      <c r="A44" s="7"/>
      <c r="B44" s="7" t="str">
        <f t="shared" si="12"/>
        <v>-</v>
      </c>
      <c r="C44" s="8"/>
      <c r="D44" s="9"/>
      <c r="E44" s="10"/>
      <c r="F44" s="11"/>
      <c r="G44" s="12"/>
      <c r="H44" s="9"/>
      <c r="I44" s="12"/>
      <c r="J44" s="13"/>
      <c r="K44" s="13"/>
      <c r="L44" s="13"/>
      <c r="M44" s="13"/>
      <c r="N44" s="14"/>
      <c r="O44" s="15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8">
        <f t="shared" si="21"/>
        <v>0</v>
      </c>
      <c r="AI44" s="17"/>
      <c r="AJ44" s="17"/>
      <c r="AM44" s="19">
        <f t="shared" si="22"/>
        <v>0</v>
      </c>
      <c r="AN44" s="19">
        <f t="shared" si="22"/>
        <v>0</v>
      </c>
      <c r="AO44" s="19">
        <f t="shared" si="22"/>
        <v>0</v>
      </c>
      <c r="AP44" s="19">
        <f t="shared" si="22"/>
        <v>0</v>
      </c>
      <c r="AQ44" s="20">
        <f t="shared" si="14"/>
        <v>0</v>
      </c>
      <c r="AR44" s="20">
        <f t="shared" si="15"/>
        <v>0</v>
      </c>
      <c r="AS44" s="20">
        <f t="shared" si="16"/>
        <v>0</v>
      </c>
      <c r="AT44" s="20">
        <f t="shared" si="17"/>
        <v>0</v>
      </c>
      <c r="AU44" s="20">
        <f t="shared" si="18"/>
        <v>0</v>
      </c>
      <c r="AV44" s="20">
        <f t="shared" si="19"/>
        <v>0</v>
      </c>
      <c r="AW44" s="21">
        <f t="shared" si="23"/>
        <v>0</v>
      </c>
      <c r="AX44" s="21">
        <f t="shared" si="23"/>
        <v>0</v>
      </c>
      <c r="AY44" s="21"/>
      <c r="AZ44" s="21"/>
    </row>
    <row r="45" spans="1:52" s="19" customFormat="1" ht="15.75" hidden="1">
      <c r="A45" s="7"/>
      <c r="B45" s="7" t="str">
        <f t="shared" si="12"/>
        <v>-</v>
      </c>
      <c r="C45" s="8"/>
      <c r="D45" s="9"/>
      <c r="E45" s="10"/>
      <c r="F45" s="11"/>
      <c r="G45" s="12"/>
      <c r="H45" s="9"/>
      <c r="I45" s="12"/>
      <c r="J45" s="13"/>
      <c r="K45" s="13"/>
      <c r="L45" s="13"/>
      <c r="M45" s="13"/>
      <c r="N45" s="14"/>
      <c r="O45" s="15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8">
        <f t="shared" si="21"/>
        <v>0</v>
      </c>
      <c r="AI45" s="17"/>
      <c r="AJ45" s="17"/>
      <c r="AM45" s="19">
        <f t="shared" si="22"/>
        <v>0</v>
      </c>
      <c r="AN45" s="19">
        <f t="shared" si="22"/>
        <v>0</v>
      </c>
      <c r="AO45" s="19">
        <f t="shared" si="22"/>
        <v>0</v>
      </c>
      <c r="AP45" s="19">
        <f t="shared" si="22"/>
        <v>0</v>
      </c>
      <c r="AQ45" s="20">
        <f t="shared" si="14"/>
        <v>0</v>
      </c>
      <c r="AR45" s="20">
        <f t="shared" si="15"/>
        <v>0</v>
      </c>
      <c r="AS45" s="20">
        <f t="shared" si="16"/>
        <v>0</v>
      </c>
      <c r="AT45" s="20">
        <f t="shared" si="17"/>
        <v>0</v>
      </c>
      <c r="AU45" s="20">
        <f t="shared" si="18"/>
        <v>0</v>
      </c>
      <c r="AV45" s="20">
        <f t="shared" si="19"/>
        <v>0</v>
      </c>
      <c r="AW45" s="21">
        <f t="shared" si="23"/>
        <v>0</v>
      </c>
      <c r="AX45" s="21">
        <f t="shared" si="23"/>
        <v>0</v>
      </c>
      <c r="AY45" s="21"/>
      <c r="AZ45" s="21"/>
    </row>
    <row r="46" spans="1:52" s="19" customFormat="1" ht="15.75" hidden="1">
      <c r="A46" s="7"/>
      <c r="B46" s="7" t="str">
        <f t="shared" si="12"/>
        <v>-</v>
      </c>
      <c r="C46" s="8"/>
      <c r="D46" s="9"/>
      <c r="E46" s="10"/>
      <c r="F46" s="11"/>
      <c r="G46" s="12"/>
      <c r="H46" s="9"/>
      <c r="I46" s="12"/>
      <c r="J46" s="13"/>
      <c r="K46" s="13"/>
      <c r="L46" s="13"/>
      <c r="M46" s="13"/>
      <c r="N46" s="14"/>
      <c r="O46" s="15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8">
        <f t="shared" si="21"/>
        <v>0</v>
      </c>
      <c r="AI46" s="17"/>
      <c r="AJ46" s="17"/>
      <c r="AM46" s="19">
        <f t="shared" si="22"/>
        <v>0</v>
      </c>
      <c r="AN46" s="19">
        <f t="shared" si="22"/>
        <v>0</v>
      </c>
      <c r="AO46" s="19">
        <f t="shared" si="22"/>
        <v>0</v>
      </c>
      <c r="AP46" s="19">
        <f t="shared" si="22"/>
        <v>0</v>
      </c>
      <c r="AQ46" s="20">
        <f t="shared" si="14"/>
        <v>0</v>
      </c>
      <c r="AR46" s="20">
        <f t="shared" si="15"/>
        <v>0</v>
      </c>
      <c r="AS46" s="20">
        <f t="shared" si="16"/>
        <v>0</v>
      </c>
      <c r="AT46" s="20">
        <f t="shared" si="17"/>
        <v>0</v>
      </c>
      <c r="AU46" s="20">
        <f t="shared" si="18"/>
        <v>0</v>
      </c>
      <c r="AV46" s="20">
        <f t="shared" si="19"/>
        <v>0</v>
      </c>
      <c r="AW46" s="21">
        <f t="shared" si="23"/>
        <v>0</v>
      </c>
      <c r="AX46" s="21">
        <f t="shared" si="23"/>
        <v>0</v>
      </c>
      <c r="AY46" s="21"/>
      <c r="AZ46" s="21"/>
    </row>
    <row r="47" spans="1:52" s="19" customFormat="1" ht="15.75" hidden="1">
      <c r="A47" s="7"/>
      <c r="B47" s="7" t="str">
        <f t="shared" si="12"/>
        <v>-</v>
      </c>
      <c r="C47" s="8"/>
      <c r="D47" s="9"/>
      <c r="E47" s="10"/>
      <c r="F47" s="11"/>
      <c r="G47" s="12"/>
      <c r="H47" s="9"/>
      <c r="I47" s="12"/>
      <c r="J47" s="13"/>
      <c r="K47" s="13"/>
      <c r="L47" s="13"/>
      <c r="M47" s="13"/>
      <c r="N47" s="14"/>
      <c r="O47" s="15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8">
        <f t="shared" si="21"/>
        <v>0</v>
      </c>
      <c r="AI47" s="17"/>
      <c r="AJ47" s="17"/>
      <c r="AM47" s="19">
        <f t="shared" si="22"/>
        <v>0</v>
      </c>
      <c r="AN47" s="19">
        <f t="shared" si="22"/>
        <v>0</v>
      </c>
      <c r="AO47" s="19">
        <f t="shared" si="22"/>
        <v>0</v>
      </c>
      <c r="AP47" s="19">
        <f t="shared" si="22"/>
        <v>0</v>
      </c>
      <c r="AQ47" s="20">
        <f t="shared" si="14"/>
        <v>0</v>
      </c>
      <c r="AR47" s="20">
        <f t="shared" si="15"/>
        <v>0</v>
      </c>
      <c r="AS47" s="20">
        <f t="shared" si="16"/>
        <v>0</v>
      </c>
      <c r="AT47" s="20">
        <f t="shared" si="17"/>
        <v>0</v>
      </c>
      <c r="AU47" s="20">
        <f t="shared" si="18"/>
        <v>0</v>
      </c>
      <c r="AV47" s="20">
        <f t="shared" si="19"/>
        <v>0</v>
      </c>
      <c r="AW47" s="21">
        <f t="shared" si="23"/>
        <v>0</v>
      </c>
      <c r="AX47" s="21">
        <f t="shared" si="23"/>
        <v>0</v>
      </c>
      <c r="AY47" s="21"/>
      <c r="AZ47" s="21"/>
    </row>
    <row r="48" spans="1:52" s="19" customFormat="1" ht="15.75" hidden="1">
      <c r="A48" s="7"/>
      <c r="B48" s="7" t="str">
        <f t="shared" si="12"/>
        <v>-</v>
      </c>
      <c r="C48" s="8"/>
      <c r="D48" s="9"/>
      <c r="E48" s="10"/>
      <c r="F48" s="11"/>
      <c r="G48" s="12"/>
      <c r="H48" s="9"/>
      <c r="I48" s="12"/>
      <c r="J48" s="13"/>
      <c r="K48" s="13"/>
      <c r="L48" s="13"/>
      <c r="M48" s="13"/>
      <c r="N48" s="14"/>
      <c r="O48" s="15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8">
        <f t="shared" si="21"/>
        <v>0</v>
      </c>
      <c r="AI48" s="17"/>
      <c r="AJ48" s="17"/>
      <c r="AM48" s="19">
        <f t="shared" si="22"/>
        <v>0</v>
      </c>
      <c r="AN48" s="19">
        <f t="shared" si="22"/>
        <v>0</v>
      </c>
      <c r="AO48" s="19">
        <f t="shared" si="22"/>
        <v>0</v>
      </c>
      <c r="AP48" s="19">
        <f t="shared" si="22"/>
        <v>0</v>
      </c>
      <c r="AQ48" s="20">
        <f t="shared" si="14"/>
        <v>0</v>
      </c>
      <c r="AR48" s="20">
        <f t="shared" si="15"/>
        <v>0</v>
      </c>
      <c r="AS48" s="20">
        <f t="shared" si="16"/>
        <v>0</v>
      </c>
      <c r="AT48" s="20">
        <f t="shared" si="17"/>
        <v>0</v>
      </c>
      <c r="AU48" s="20">
        <f t="shared" si="18"/>
        <v>0</v>
      </c>
      <c r="AV48" s="20">
        <f t="shared" si="19"/>
        <v>0</v>
      </c>
      <c r="AW48" s="21">
        <f t="shared" si="23"/>
        <v>0</v>
      </c>
      <c r="AX48" s="21">
        <f t="shared" si="23"/>
        <v>0</v>
      </c>
      <c r="AY48" s="21"/>
      <c r="AZ48" s="21"/>
    </row>
    <row r="49" spans="1:52" s="19" customFormat="1" ht="15.75" hidden="1">
      <c r="A49" s="7"/>
      <c r="B49" s="7" t="str">
        <f t="shared" si="12"/>
        <v>-</v>
      </c>
      <c r="C49" s="8"/>
      <c r="D49" s="9"/>
      <c r="E49" s="10"/>
      <c r="F49" s="11"/>
      <c r="G49" s="12"/>
      <c r="H49" s="9"/>
      <c r="I49" s="12"/>
      <c r="J49" s="13"/>
      <c r="K49" s="13"/>
      <c r="L49" s="13"/>
      <c r="M49" s="13"/>
      <c r="N49" s="14"/>
      <c r="O49" s="15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8">
        <f t="shared" si="21"/>
        <v>0</v>
      </c>
      <c r="AI49" s="17"/>
      <c r="AJ49" s="17"/>
      <c r="AM49" s="19">
        <f t="shared" si="22"/>
        <v>0</v>
      </c>
      <c r="AN49" s="19">
        <f t="shared" si="22"/>
        <v>0</v>
      </c>
      <c r="AO49" s="19">
        <f t="shared" si="22"/>
        <v>0</v>
      </c>
      <c r="AP49" s="19">
        <f t="shared" si="22"/>
        <v>0</v>
      </c>
      <c r="AQ49" s="20">
        <f t="shared" si="14"/>
        <v>0</v>
      </c>
      <c r="AR49" s="20">
        <f t="shared" si="15"/>
        <v>0</v>
      </c>
      <c r="AS49" s="20">
        <f t="shared" si="16"/>
        <v>0</v>
      </c>
      <c r="AT49" s="20">
        <f t="shared" si="17"/>
        <v>0</v>
      </c>
      <c r="AU49" s="20">
        <f t="shared" si="18"/>
        <v>0</v>
      </c>
      <c r="AV49" s="20">
        <f t="shared" si="19"/>
        <v>0</v>
      </c>
      <c r="AW49" s="21">
        <f t="shared" si="23"/>
        <v>0</v>
      </c>
      <c r="AX49" s="21">
        <f t="shared" si="23"/>
        <v>0</v>
      </c>
      <c r="AY49" s="21"/>
      <c r="AZ49" s="21"/>
    </row>
    <row r="50" spans="1:52" s="19" customFormat="1" ht="15.75" hidden="1">
      <c r="A50" s="7"/>
      <c r="B50" s="7" t="str">
        <f t="shared" si="12"/>
        <v>-</v>
      </c>
      <c r="C50" s="8"/>
      <c r="D50" s="9"/>
      <c r="E50" s="10"/>
      <c r="F50" s="11"/>
      <c r="G50" s="12"/>
      <c r="H50" s="9"/>
      <c r="I50" s="12"/>
      <c r="J50" s="13"/>
      <c r="K50" s="13"/>
      <c r="L50" s="13"/>
      <c r="M50" s="13"/>
      <c r="N50" s="14"/>
      <c r="O50" s="15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8">
        <f t="shared" si="21"/>
        <v>0</v>
      </c>
      <c r="AI50" s="17"/>
      <c r="AJ50" s="17"/>
      <c r="AM50" s="19">
        <f t="shared" si="22"/>
        <v>0</v>
      </c>
      <c r="AN50" s="19">
        <f t="shared" si="22"/>
        <v>0</v>
      </c>
      <c r="AO50" s="19">
        <f t="shared" si="22"/>
        <v>0</v>
      </c>
      <c r="AP50" s="19">
        <f t="shared" si="22"/>
        <v>0</v>
      </c>
      <c r="AQ50" s="20">
        <f t="shared" si="14"/>
        <v>0</v>
      </c>
      <c r="AR50" s="20">
        <f t="shared" si="15"/>
        <v>0</v>
      </c>
      <c r="AS50" s="20">
        <f t="shared" si="16"/>
        <v>0</v>
      </c>
      <c r="AT50" s="20">
        <f t="shared" si="17"/>
        <v>0</v>
      </c>
      <c r="AU50" s="20">
        <f t="shared" si="18"/>
        <v>0</v>
      </c>
      <c r="AV50" s="20">
        <f t="shared" si="19"/>
        <v>0</v>
      </c>
      <c r="AW50" s="21">
        <f t="shared" si="23"/>
        <v>0</v>
      </c>
      <c r="AX50" s="21">
        <f t="shared" si="23"/>
        <v>0</v>
      </c>
      <c r="AY50" s="21"/>
      <c r="AZ50" s="21"/>
    </row>
    <row r="51" spans="1:52" s="19" customFormat="1" ht="15.75" hidden="1">
      <c r="A51" s="7"/>
      <c r="B51" s="7" t="str">
        <f t="shared" si="12"/>
        <v>-</v>
      </c>
      <c r="C51" s="8"/>
      <c r="D51" s="9"/>
      <c r="E51" s="10"/>
      <c r="F51" s="11"/>
      <c r="G51" s="12"/>
      <c r="H51" s="9"/>
      <c r="I51" s="12"/>
      <c r="J51" s="13"/>
      <c r="K51" s="13"/>
      <c r="L51" s="13"/>
      <c r="M51" s="13"/>
      <c r="N51" s="14"/>
      <c r="O51" s="15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8">
        <f t="shared" si="21"/>
        <v>0</v>
      </c>
      <c r="AI51" s="17"/>
      <c r="AJ51" s="17"/>
      <c r="AM51" s="19">
        <f t="shared" si="22"/>
        <v>0</v>
      </c>
      <c r="AN51" s="19">
        <f t="shared" si="22"/>
        <v>0</v>
      </c>
      <c r="AO51" s="19">
        <f t="shared" si="22"/>
        <v>0</v>
      </c>
      <c r="AP51" s="19">
        <f t="shared" si="22"/>
        <v>0</v>
      </c>
      <c r="AQ51" s="20">
        <f t="shared" si="14"/>
        <v>0</v>
      </c>
      <c r="AR51" s="20">
        <f t="shared" si="15"/>
        <v>0</v>
      </c>
      <c r="AS51" s="20">
        <f t="shared" si="16"/>
        <v>0</v>
      </c>
      <c r="AT51" s="20">
        <f t="shared" si="17"/>
        <v>0</v>
      </c>
      <c r="AU51" s="20">
        <f t="shared" si="18"/>
        <v>0</v>
      </c>
      <c r="AV51" s="20">
        <f t="shared" si="19"/>
        <v>0</v>
      </c>
      <c r="AW51" s="21">
        <f t="shared" si="23"/>
        <v>0</v>
      </c>
      <c r="AX51" s="21">
        <f t="shared" si="23"/>
        <v>0</v>
      </c>
      <c r="AY51" s="21"/>
      <c r="AZ51" s="21"/>
    </row>
    <row r="52" spans="1:52" s="19" customFormat="1" ht="15.75" hidden="1">
      <c r="A52" s="7"/>
      <c r="B52" s="7"/>
      <c r="C52" s="8"/>
      <c r="D52" s="9"/>
      <c r="E52" s="23"/>
      <c r="F52" s="11"/>
      <c r="G52" s="12"/>
      <c r="H52" s="9"/>
      <c r="I52" s="12"/>
      <c r="J52" s="13"/>
      <c r="K52" s="13"/>
      <c r="L52" s="13"/>
      <c r="M52" s="13"/>
      <c r="N52" s="14"/>
      <c r="O52" s="15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8">
        <f t="shared" si="21"/>
        <v>0</v>
      </c>
      <c r="AI52" s="17"/>
      <c r="AJ52" s="17"/>
      <c r="AM52" s="19">
        <f t="shared" si="22"/>
        <v>0</v>
      </c>
      <c r="AN52" s="19">
        <f t="shared" si="22"/>
        <v>0</v>
      </c>
      <c r="AO52" s="19">
        <f t="shared" si="22"/>
        <v>0</v>
      </c>
      <c r="AP52" s="19">
        <f t="shared" si="22"/>
        <v>0</v>
      </c>
      <c r="AQ52" s="20">
        <f t="shared" si="14"/>
        <v>0</v>
      </c>
      <c r="AR52" s="20">
        <f t="shared" si="15"/>
        <v>0</v>
      </c>
      <c r="AS52" s="20">
        <f t="shared" si="16"/>
        <v>0</v>
      </c>
      <c r="AT52" s="20">
        <f t="shared" si="17"/>
        <v>0</v>
      </c>
      <c r="AU52" s="20">
        <f t="shared" si="18"/>
        <v>0</v>
      </c>
      <c r="AV52" s="20">
        <f t="shared" si="19"/>
        <v>0</v>
      </c>
      <c r="AW52" s="21">
        <f t="shared" si="23"/>
        <v>0</v>
      </c>
      <c r="AX52" s="21">
        <f t="shared" si="23"/>
        <v>0</v>
      </c>
      <c r="AY52" s="21"/>
      <c r="AZ52" s="21"/>
    </row>
    <row r="53" spans="1:52" s="19" customFormat="1" ht="15.75" hidden="1">
      <c r="A53" s="7"/>
      <c r="B53" s="7"/>
      <c r="C53" s="8"/>
      <c r="D53" s="9"/>
      <c r="E53" s="10"/>
      <c r="F53" s="11"/>
      <c r="G53" s="12"/>
      <c r="H53" s="9"/>
      <c r="I53" s="13"/>
      <c r="J53" s="12"/>
      <c r="K53" s="12"/>
      <c r="L53" s="12"/>
      <c r="M53" s="12"/>
      <c r="N53" s="24"/>
      <c r="O53" s="15"/>
      <c r="P53" s="16"/>
      <c r="Q53" s="16"/>
      <c r="R53" s="16"/>
      <c r="S53" s="16"/>
      <c r="T53" s="16"/>
      <c r="U53" s="16"/>
      <c r="V53" s="16"/>
      <c r="W53" s="16"/>
      <c r="X53" s="16"/>
      <c r="Y53" s="25"/>
      <c r="Z53" s="16"/>
      <c r="AA53" s="25"/>
      <c r="AB53" s="16"/>
      <c r="AC53" s="16"/>
      <c r="AD53" s="16"/>
      <c r="AE53" s="16"/>
      <c r="AF53" s="16"/>
      <c r="AG53" s="17"/>
      <c r="AH53" s="17">
        <f t="shared" si="21"/>
        <v>0</v>
      </c>
      <c r="AI53" s="17"/>
      <c r="AJ53" s="17"/>
      <c r="AM53" s="19">
        <f t="shared" si="22"/>
        <v>0</v>
      </c>
      <c r="AN53" s="19">
        <f t="shared" si="22"/>
        <v>0</v>
      </c>
      <c r="AO53" s="19">
        <f t="shared" si="22"/>
        <v>0</v>
      </c>
      <c r="AP53" s="19">
        <f t="shared" si="22"/>
        <v>0</v>
      </c>
      <c r="AQ53" s="20">
        <f>U53</f>
        <v>0</v>
      </c>
      <c r="AR53" s="20">
        <f>W53</f>
        <v>0</v>
      </c>
      <c r="AS53" s="20">
        <f>Y53</f>
        <v>0</v>
      </c>
      <c r="AT53" s="20">
        <f>AA53</f>
        <v>0</v>
      </c>
      <c r="AU53" s="20">
        <f>AC53</f>
        <v>0</v>
      </c>
      <c r="AV53" s="20">
        <f>AE53</f>
        <v>0</v>
      </c>
      <c r="AW53" s="21">
        <f t="shared" si="23"/>
        <v>0</v>
      </c>
      <c r="AX53" s="21">
        <f t="shared" si="23"/>
        <v>0</v>
      </c>
      <c r="AY53" s="21"/>
      <c r="AZ53" s="21"/>
    </row>
    <row r="54" spans="1:52" s="19" customFormat="1" ht="15.75" hidden="1">
      <c r="A54" s="7"/>
      <c r="B54" s="7"/>
      <c r="C54" s="8"/>
      <c r="D54" s="9"/>
      <c r="E54" s="10"/>
      <c r="F54" s="11"/>
      <c r="G54" s="12"/>
      <c r="H54" s="9"/>
      <c r="I54" s="12"/>
      <c r="J54" s="12"/>
      <c r="K54" s="12"/>
      <c r="L54" s="12"/>
      <c r="M54" s="12"/>
      <c r="N54" s="24"/>
      <c r="O54" s="15"/>
      <c r="P54" s="16"/>
      <c r="Q54" s="16"/>
      <c r="R54" s="16"/>
      <c r="S54" s="16"/>
      <c r="T54" s="16"/>
      <c r="U54" s="16"/>
      <c r="V54" s="16"/>
      <c r="W54" s="16"/>
      <c r="X54" s="16"/>
      <c r="Y54" s="25"/>
      <c r="Z54" s="16"/>
      <c r="AA54" s="25"/>
      <c r="AB54" s="16"/>
      <c r="AC54" s="16"/>
      <c r="AD54" s="16"/>
      <c r="AE54" s="16"/>
      <c r="AF54" s="16"/>
      <c r="AG54" s="17"/>
      <c r="AH54" s="17">
        <f t="shared" si="21"/>
        <v>0</v>
      </c>
      <c r="AI54" s="17"/>
      <c r="AJ54" s="17"/>
      <c r="AM54" s="19">
        <f t="shared" si="22"/>
        <v>0</v>
      </c>
      <c r="AN54" s="19">
        <f t="shared" si="22"/>
        <v>0</v>
      </c>
      <c r="AO54" s="19">
        <f t="shared" si="22"/>
        <v>0</v>
      </c>
      <c r="AP54" s="19">
        <f t="shared" si="22"/>
        <v>0</v>
      </c>
      <c r="AQ54" s="20">
        <f>U54</f>
        <v>0</v>
      </c>
      <c r="AR54" s="20">
        <f>W54</f>
        <v>0</v>
      </c>
      <c r="AS54" s="20">
        <f>Y54</f>
        <v>0</v>
      </c>
      <c r="AT54" s="20">
        <f>AA54</f>
        <v>0</v>
      </c>
      <c r="AU54" s="20">
        <f>AC54</f>
        <v>0</v>
      </c>
      <c r="AV54" s="20">
        <f>AE54</f>
        <v>0</v>
      </c>
      <c r="AW54" s="21">
        <f t="shared" si="23"/>
        <v>0</v>
      </c>
      <c r="AX54" s="21">
        <f t="shared" si="23"/>
        <v>0</v>
      </c>
      <c r="AY54" s="21"/>
      <c r="AZ54" s="21"/>
    </row>
    <row r="55" spans="1:52" s="19" customFormat="1" ht="15.75" hidden="1">
      <c r="A55" s="7"/>
      <c r="B55" s="7"/>
      <c r="C55" s="8"/>
      <c r="D55" s="9"/>
      <c r="E55" s="10"/>
      <c r="F55" s="11"/>
      <c r="G55" s="12"/>
      <c r="H55" s="9"/>
      <c r="I55" s="12"/>
      <c r="J55" s="12"/>
      <c r="K55" s="12"/>
      <c r="L55" s="12"/>
      <c r="M55" s="12"/>
      <c r="N55" s="24"/>
      <c r="O55" s="15"/>
      <c r="P55" s="16"/>
      <c r="Q55" s="16"/>
      <c r="R55" s="16"/>
      <c r="S55" s="16"/>
      <c r="T55" s="16"/>
      <c r="U55" s="16"/>
      <c r="V55" s="16"/>
      <c r="W55" s="16"/>
      <c r="X55" s="16"/>
      <c r="Y55" s="25"/>
      <c r="Z55" s="16"/>
      <c r="AA55" s="25"/>
      <c r="AB55" s="16"/>
      <c r="AC55" s="16"/>
      <c r="AD55" s="16"/>
      <c r="AE55" s="16"/>
      <c r="AF55" s="16"/>
      <c r="AG55" s="17"/>
      <c r="AH55" s="17">
        <f t="shared" si="21"/>
        <v>0</v>
      </c>
      <c r="AI55" s="17"/>
      <c r="AJ55" s="17"/>
      <c r="AM55" s="19">
        <f t="shared" si="22"/>
        <v>0</v>
      </c>
      <c r="AN55" s="19">
        <f t="shared" si="22"/>
        <v>0</v>
      </c>
      <c r="AO55" s="19">
        <f t="shared" si="22"/>
        <v>0</v>
      </c>
      <c r="AP55" s="19">
        <f t="shared" si="22"/>
        <v>0</v>
      </c>
      <c r="AQ55" s="20">
        <f>U55</f>
        <v>0</v>
      </c>
      <c r="AR55" s="20">
        <f>W55</f>
        <v>0</v>
      </c>
      <c r="AS55" s="20">
        <f>Y55</f>
        <v>0</v>
      </c>
      <c r="AT55" s="20">
        <f>AA55</f>
        <v>0</v>
      </c>
      <c r="AU55" s="20">
        <f>AC55</f>
        <v>0</v>
      </c>
      <c r="AV55" s="20">
        <f>AE55</f>
        <v>0</v>
      </c>
      <c r="AW55" s="21">
        <f t="shared" si="23"/>
        <v>0</v>
      </c>
      <c r="AX55" s="21">
        <f t="shared" si="23"/>
        <v>0</v>
      </c>
      <c r="AY55" s="21"/>
      <c r="AZ55" s="21"/>
    </row>
    <row r="56" spans="1:34" ht="15.75">
      <c r="A56" s="26">
        <f>COUNTA(A11:A55)</f>
        <v>14</v>
      </c>
      <c r="B56" s="26">
        <f>COUNTA(B11:B55)</f>
        <v>41</v>
      </c>
      <c r="D56" s="27"/>
      <c r="AH56" s="26">
        <f>A56</f>
        <v>14</v>
      </c>
    </row>
    <row r="57" spans="4:36" ht="15.75" hidden="1">
      <c r="D57" s="5" t="s">
        <v>168</v>
      </c>
      <c r="N57" s="29" t="str">
        <f>'[1]All'!A36</f>
        <v>Филимонов Алексей, I кат., №В-17-1301</v>
      </c>
      <c r="AH57" s="29"/>
      <c r="AI57" s="29"/>
      <c r="AJ57" s="29"/>
    </row>
    <row r="58" spans="4:36" ht="15.75" hidden="1">
      <c r="D58" s="27"/>
      <c r="AH58" s="29"/>
      <c r="AI58" s="29"/>
      <c r="AJ58" s="29"/>
    </row>
    <row r="59" spans="4:36" ht="24" customHeight="1">
      <c r="D59" s="61" t="s">
        <v>170</v>
      </c>
      <c r="E59" s="31"/>
      <c r="F59" s="31"/>
      <c r="G59" s="32"/>
      <c r="H59" s="33" t="str">
        <f>'[1]All'!$A$30</f>
        <v>Кударенко О.В., ВК, №А-17-114</v>
      </c>
      <c r="AF59" s="34"/>
      <c r="AG59" s="35" t="str">
        <f>'[1]All'!$A$30</f>
        <v>Кударенко О.В., ВК, №А-17-114</v>
      </c>
      <c r="AH59" s="29"/>
      <c r="AI59" s="29"/>
      <c r="AJ59" s="29"/>
    </row>
    <row r="60" spans="4:52" s="38" customFormat="1" ht="24" customHeight="1">
      <c r="D60" s="3" t="s">
        <v>170</v>
      </c>
      <c r="E60" s="36"/>
      <c r="F60" s="37"/>
      <c r="H60" s="33" t="str">
        <f>'[1]All'!$A$31</f>
        <v>Овсянников И.М., ВК, №А-17-116</v>
      </c>
      <c r="N60" s="39"/>
      <c r="AG60" s="35" t="str">
        <f>'[1]All'!$A$31</f>
        <v>Овсянников И.М., ВК, №А-17-116</v>
      </c>
      <c r="AH60" s="5"/>
      <c r="AI60" s="35"/>
      <c r="AJ60" s="35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4:37" ht="24" customHeight="1">
      <c r="D61" s="38" t="s">
        <v>170</v>
      </c>
      <c r="E61" s="38"/>
      <c r="F61" s="37"/>
      <c r="G61" s="38"/>
      <c r="H61" s="33" t="str">
        <f>'[1]All'!$A$32</f>
        <v>Пчелинцев О.А., ВК, №А-17-147</v>
      </c>
      <c r="I61" s="38"/>
      <c r="AF61" s="38"/>
      <c r="AG61" s="35" t="str">
        <f>'[1]All'!$A$32</f>
        <v>Пчелинцев О.А., ВК, №А-17-147</v>
      </c>
      <c r="AK61" s="5">
        <v>100</v>
      </c>
    </row>
    <row r="62" spans="4:37" ht="17.25" customHeight="1">
      <c r="D62" s="38"/>
      <c r="H62" s="38"/>
      <c r="AF62" s="38"/>
      <c r="AG62" s="38"/>
      <c r="AK62" s="38">
        <v>86</v>
      </c>
    </row>
    <row r="63" spans="33:37" ht="15.75">
      <c r="AG63" s="2">
        <v>1</v>
      </c>
      <c r="AH63" s="5">
        <f>HLOOKUP($AH$56,'[1]All'!$F$16:$AS$56,'Д3С'!AG63+1,FALSE)</f>
        <v>100</v>
      </c>
      <c r="AJ63" s="5">
        <f aca="true" t="shared" si="24" ref="AJ63:AJ86">AH63-AI63</f>
        <v>100</v>
      </c>
      <c r="AK63" s="5">
        <v>76</v>
      </c>
    </row>
    <row r="64" spans="33:37" ht="15.75">
      <c r="AG64" s="2">
        <v>2</v>
      </c>
      <c r="AH64" s="5">
        <f>HLOOKUP($AH$56,'[1]All'!$F$16:$AS$56,'Д3С'!AG64+1,FALSE)</f>
        <v>85</v>
      </c>
      <c r="AJ64" s="5">
        <f t="shared" si="24"/>
        <v>85</v>
      </c>
      <c r="AK64" s="5">
        <v>67</v>
      </c>
    </row>
    <row r="65" spans="33:37" ht="15.75">
      <c r="AG65" s="2">
        <v>3</v>
      </c>
      <c r="AH65" s="5">
        <f>HLOOKUP($AH$56,'[1]All'!$F$16:$AS$56,'Д3С'!AG65+1,FALSE)</f>
        <v>74</v>
      </c>
      <c r="AJ65" s="5">
        <f t="shared" si="24"/>
        <v>74</v>
      </c>
      <c r="AK65" s="5">
        <v>59</v>
      </c>
    </row>
    <row r="66" spans="33:37" ht="15.75">
      <c r="AG66" s="2">
        <v>4</v>
      </c>
      <c r="AH66" s="5">
        <f>HLOOKUP($AH$56,'[1]All'!$F$16:$AS$56,'Д3С'!AG66+1,FALSE)</f>
        <v>64</v>
      </c>
      <c r="AJ66" s="5">
        <f t="shared" si="24"/>
        <v>64</v>
      </c>
      <c r="AK66" s="5">
        <v>52</v>
      </c>
    </row>
    <row r="67" spans="33:37" ht="15.75">
      <c r="AG67" s="2">
        <v>5</v>
      </c>
      <c r="AH67" s="5">
        <f>HLOOKUP($AH$56,'[1]All'!$F$16:$AS$56,'Д3С'!AG67+1,FALSE)</f>
        <v>55</v>
      </c>
      <c r="AJ67" s="5">
        <f t="shared" si="24"/>
        <v>55</v>
      </c>
      <c r="AK67" s="5">
        <v>46</v>
      </c>
    </row>
    <row r="68" spans="33:37" ht="15.75">
      <c r="AG68" s="2">
        <v>6</v>
      </c>
      <c r="AH68" s="5">
        <f>HLOOKUP($AH$56,'[1]All'!$F$16:$AS$56,'Д3С'!AG68+1,FALSE)</f>
        <v>48</v>
      </c>
      <c r="AJ68" s="5">
        <f t="shared" si="24"/>
        <v>48</v>
      </c>
      <c r="AK68" s="5">
        <v>40</v>
      </c>
    </row>
    <row r="69" spans="33:37" ht="15.75">
      <c r="AG69" s="2">
        <v>7</v>
      </c>
      <c r="AH69" s="5">
        <f>HLOOKUP($AH$56,'[1]All'!$F$16:$AS$56,'Д3С'!AG69+1,FALSE)</f>
        <v>41</v>
      </c>
      <c r="AJ69" s="5">
        <f t="shared" si="24"/>
        <v>41</v>
      </c>
      <c r="AK69" s="5">
        <v>34</v>
      </c>
    </row>
    <row r="70" spans="33:37" ht="15.75">
      <c r="AG70" s="2">
        <v>8</v>
      </c>
      <c r="AH70" s="5">
        <f>HLOOKUP($AH$56,'[1]All'!$F$16:$AS$56,'Д3С'!AG70+1,FALSE)</f>
        <v>34</v>
      </c>
      <c r="AJ70" s="5">
        <f t="shared" si="24"/>
        <v>34</v>
      </c>
      <c r="AK70" s="5">
        <v>29</v>
      </c>
    </row>
    <row r="71" spans="33:37" ht="15.75">
      <c r="AG71" s="2">
        <v>9</v>
      </c>
      <c r="AH71" s="5">
        <f>HLOOKUP($AH$56,'[1]All'!$F$16:$AS$56,'Д3С'!AG71+1,FALSE)</f>
        <v>28</v>
      </c>
      <c r="AJ71" s="5">
        <f t="shared" si="24"/>
        <v>28</v>
      </c>
      <c r="AK71" s="5">
        <v>24</v>
      </c>
    </row>
    <row r="72" spans="33:37" ht="15.75">
      <c r="AG72" s="2">
        <v>10</v>
      </c>
      <c r="AH72" s="5">
        <f>HLOOKUP($AH$56,'[1]All'!$F$16:$AS$56,'Д3С'!AG72+1,FALSE)</f>
        <v>22</v>
      </c>
      <c r="AJ72" s="5">
        <f t="shared" si="24"/>
        <v>22</v>
      </c>
      <c r="AK72" s="5">
        <v>19</v>
      </c>
    </row>
    <row r="73" spans="33:37" ht="15.75">
      <c r="AG73" s="2">
        <v>11</v>
      </c>
      <c r="AH73" s="5">
        <f>HLOOKUP($AH$56,'[1]All'!$F$16:$AS$56,'Д3С'!AG73+1,FALSE)</f>
        <v>16</v>
      </c>
      <c r="AJ73" s="5">
        <f t="shared" si="24"/>
        <v>16</v>
      </c>
      <c r="AK73" s="5">
        <v>14</v>
      </c>
    </row>
    <row r="74" spans="33:37" ht="15.75">
      <c r="AG74" s="2">
        <v>12</v>
      </c>
      <c r="AH74" s="5">
        <f>HLOOKUP($AH$56,'[1]All'!$F$16:$AS$56,'Д3С'!AG74+1,FALSE)</f>
        <v>11</v>
      </c>
      <c r="AJ74" s="5">
        <f t="shared" si="24"/>
        <v>11</v>
      </c>
      <c r="AK74" s="5">
        <v>10</v>
      </c>
    </row>
    <row r="75" spans="33:37" ht="15.75">
      <c r="AG75" s="2">
        <v>13</v>
      </c>
      <c r="AH75" s="5">
        <f>HLOOKUP($AH$56,'[1]All'!$F$16:$AS$56,'Д3С'!AG75+1,FALSE)</f>
        <v>6</v>
      </c>
      <c r="AJ75" s="5">
        <f t="shared" si="24"/>
        <v>6</v>
      </c>
      <c r="AK75" s="5">
        <v>5</v>
      </c>
    </row>
    <row r="76" spans="33:37" ht="15.75">
      <c r="AG76" s="2">
        <v>14</v>
      </c>
      <c r="AH76" s="5">
        <f>HLOOKUP($AH$56,'[1]All'!$F$16:$AS$56,'Д3С'!AG76+1,FALSE)</f>
        <v>1</v>
      </c>
      <c r="AJ76" s="5">
        <f t="shared" si="24"/>
        <v>1</v>
      </c>
      <c r="AK76" s="5">
        <v>1</v>
      </c>
    </row>
    <row r="77" spans="33:36" ht="15.75">
      <c r="AG77" s="2">
        <v>15</v>
      </c>
      <c r="AH77" s="5">
        <f>HLOOKUP($AH$56,'[1]All'!$F$16:$AS$56,'Д3С'!AG77+1,FALSE)</f>
        <v>0</v>
      </c>
      <c r="AJ77" s="5">
        <f t="shared" si="24"/>
        <v>0</v>
      </c>
    </row>
    <row r="78" spans="33:36" ht="15.75">
      <c r="AG78" s="2">
        <v>16</v>
      </c>
      <c r="AH78" s="5">
        <f>HLOOKUP($AH$56,'[1]All'!$F$16:$AS$56,'Д3С'!AG78+1,FALSE)</f>
        <v>0</v>
      </c>
      <c r="AJ78" s="5">
        <f t="shared" si="24"/>
        <v>0</v>
      </c>
    </row>
    <row r="79" spans="33:36" ht="15.75">
      <c r="AG79" s="2">
        <v>17</v>
      </c>
      <c r="AH79" s="5">
        <f>HLOOKUP($AH$56,'[1]All'!$F$16:$AS$56,'Д3С'!AG79+1,FALSE)</f>
        <v>0</v>
      </c>
      <c r="AJ79" s="5">
        <f t="shared" si="24"/>
        <v>0</v>
      </c>
    </row>
    <row r="80" spans="33:36" ht="15.75">
      <c r="AG80" s="2">
        <v>18</v>
      </c>
      <c r="AH80" s="5">
        <f>HLOOKUP($AH$56,'[1]All'!$F$16:$AS$56,'Д3С'!AG80+1,FALSE)</f>
        <v>0</v>
      </c>
      <c r="AJ80" s="5">
        <f t="shared" si="24"/>
        <v>0</v>
      </c>
    </row>
    <row r="81" spans="33:36" ht="15.75">
      <c r="AG81" s="2">
        <v>19</v>
      </c>
      <c r="AH81" s="5">
        <f>HLOOKUP($AH$56,'[1]All'!$F$16:$AS$56,'Д3С'!AG81+1,FALSE)</f>
        <v>0</v>
      </c>
      <c r="AJ81" s="5">
        <f t="shared" si="24"/>
        <v>0</v>
      </c>
    </row>
    <row r="82" spans="33:36" ht="15.75">
      <c r="AG82" s="2">
        <v>20</v>
      </c>
      <c r="AH82" s="5">
        <f>HLOOKUP($AH$56,'[1]All'!$F$16:$AS$56,'Д3С'!AG82+1,FALSE)</f>
        <v>0</v>
      </c>
      <c r="AJ82" s="5">
        <f t="shared" si="24"/>
        <v>0</v>
      </c>
    </row>
    <row r="83" spans="33:36" ht="15.75">
      <c r="AG83" s="2">
        <v>21</v>
      </c>
      <c r="AH83" s="5">
        <f>HLOOKUP($AH$56,'[1]All'!$F$16:$AS$56,'Д3С'!AG83+1,FALSE)</f>
        <v>0</v>
      </c>
      <c r="AJ83" s="5">
        <f t="shared" si="24"/>
        <v>0</v>
      </c>
    </row>
    <row r="84" spans="33:36" ht="15.75">
      <c r="AG84" s="2">
        <v>22</v>
      </c>
      <c r="AH84" s="5">
        <f>HLOOKUP($AH$56,'[1]All'!$F$16:$AS$56,'Д3С'!AG84+1,FALSE)</f>
        <v>0</v>
      </c>
      <c r="AJ84" s="5">
        <f t="shared" si="24"/>
        <v>0</v>
      </c>
    </row>
    <row r="85" spans="33:36" ht="15.75">
      <c r="AG85" s="2">
        <v>23</v>
      </c>
      <c r="AH85" s="5">
        <f>HLOOKUP($AH$56,'[1]All'!$F$16:$AS$56,'Д3С'!AG85+1,FALSE)</f>
        <v>0</v>
      </c>
      <c r="AJ85" s="5">
        <f t="shared" si="24"/>
        <v>0</v>
      </c>
    </row>
    <row r="86" spans="33:36" ht="15.75">
      <c r="AG86" s="2">
        <v>24</v>
      </c>
      <c r="AH86" s="5">
        <f>HLOOKUP($AH$56,'[1]All'!$F$16:$AS$56,'Д3С'!AG86+1,FALSE)</f>
        <v>0</v>
      </c>
      <c r="AJ86" s="5">
        <f t="shared" si="24"/>
        <v>0</v>
      </c>
    </row>
    <row r="87" spans="33:34" ht="15.75">
      <c r="AG87" s="2">
        <v>25</v>
      </c>
      <c r="AH87" s="5">
        <f>HLOOKUP($AH$56,'[1]All'!$F$16:$AS$56,'Д3С'!AG87+1,FALSE)</f>
        <v>0</v>
      </c>
    </row>
    <row r="88" spans="33:34" ht="15.75">
      <c r="AG88" s="2">
        <v>26</v>
      </c>
      <c r="AH88" s="5">
        <f>HLOOKUP($AH$56,'[1]All'!$F$16:$AS$56,'Д3С'!AG88+1,FALSE)</f>
        <v>0</v>
      </c>
    </row>
    <row r="89" spans="33:34" ht="15.75">
      <c r="AG89" s="2">
        <v>27</v>
      </c>
      <c r="AH89" s="5">
        <f>HLOOKUP($AH$56,'[1]All'!$F$16:$AS$56,'Д3С'!AG89+1,FALSE)</f>
        <v>0</v>
      </c>
    </row>
    <row r="90" spans="33:34" ht="15.75">
      <c r="AG90" s="2">
        <v>28</v>
      </c>
      <c r="AH90" s="5">
        <f>HLOOKUP($AH$56,'[1]All'!$F$16:$AS$56,'Д3С'!AG90+1,FALSE)</f>
        <v>0</v>
      </c>
    </row>
    <row r="91" spans="33:34" ht="15.75">
      <c r="AG91" s="2">
        <v>29</v>
      </c>
      <c r="AH91" s="5">
        <f>HLOOKUP($AH$56,'[1]All'!$F$16:$AS$56,'Д3С'!AG91+1,FALSE)</f>
        <v>0</v>
      </c>
    </row>
    <row r="92" spans="33:34" ht="15.75">
      <c r="AG92" s="2">
        <v>30</v>
      </c>
      <c r="AH92" s="5">
        <f>HLOOKUP($AH$56,'[1]All'!$F$16:$AS$56,'Д3С'!AG92+1,FALSE)</f>
        <v>0</v>
      </c>
    </row>
    <row r="93" spans="33:34" ht="15.75">
      <c r="AG93" s="2">
        <v>31</v>
      </c>
      <c r="AH93" s="5">
        <f>HLOOKUP($AH$56,'[1]All'!$F$16:$AS$56,'Д3С'!AG93+1,FALSE)</f>
        <v>0</v>
      </c>
    </row>
    <row r="94" spans="33:34" ht="15.75">
      <c r="AG94" s="2">
        <v>32</v>
      </c>
      <c r="AH94" s="5">
        <f>HLOOKUP($AH$56,'[1]All'!$F$16:$AS$56,'Д3С'!AG94+1,FALSE)</f>
        <v>0</v>
      </c>
    </row>
    <row r="95" spans="33:34" ht="15.75">
      <c r="AG95" s="2">
        <v>33</v>
      </c>
      <c r="AH95" s="5">
        <f>HLOOKUP($AH$56,'[1]All'!$F$16:$AS$56,'Д3С'!AG95+1,FALSE)</f>
        <v>0</v>
      </c>
    </row>
    <row r="96" spans="33:34" ht="15.75">
      <c r="AG96" s="2">
        <v>34</v>
      </c>
      <c r="AH96" s="5">
        <f>HLOOKUP($AH$56,'[1]All'!$F$16:$AS$56,'Д3С'!AG96+1,FALSE)</f>
        <v>0</v>
      </c>
    </row>
    <row r="97" spans="33:34" ht="15.75">
      <c r="AG97" s="2">
        <v>35</v>
      </c>
      <c r="AH97" s="5">
        <f>HLOOKUP($AH$56,'[1]All'!$F$16:$AS$56,'Д3С'!AG97+1,FALSE)</f>
        <v>0</v>
      </c>
    </row>
    <row r="98" spans="33:34" ht="15.75">
      <c r="AG98" s="2">
        <v>36</v>
      </c>
      <c r="AH98" s="5">
        <f>HLOOKUP($AH$56,'[1]All'!$F$16:$AS$56,'Д3С'!AG98+1,FALSE)</f>
        <v>0</v>
      </c>
    </row>
    <row r="99" spans="33:34" ht="15.75">
      <c r="AG99" s="2">
        <v>37</v>
      </c>
      <c r="AH99" s="5">
        <f>HLOOKUP($AH$56,'[1]All'!$F$16:$AS$56,'Д3С'!AG99+1,FALSE)</f>
        <v>0</v>
      </c>
    </row>
    <row r="100" spans="33:34" ht="15.75">
      <c r="AG100" s="2">
        <v>38</v>
      </c>
      <c r="AH100" s="5">
        <f>HLOOKUP($AH$56,'[1]All'!$F$16:$AS$56,'Д3С'!AG100+1,FALSE)</f>
        <v>0</v>
      </c>
    </row>
    <row r="101" spans="33:34" ht="15.75">
      <c r="AG101" s="2">
        <v>39</v>
      </c>
      <c r="AH101" s="5">
        <f>HLOOKUP($AH$56,'[1]All'!$F$16:$AS$56,'Д3С'!AG101+1,FALSE)</f>
        <v>0</v>
      </c>
    </row>
    <row r="102" spans="33:34" ht="15.75">
      <c r="AG102" s="2">
        <v>40</v>
      </c>
      <c r="AH102" s="5">
        <f>HLOOKUP($AH$56,'[1]All'!$F$16:$AS$56,'Д3С'!AG102+1,FALSE)</f>
        <v>0</v>
      </c>
    </row>
  </sheetData>
  <sheetProtection/>
  <mergeCells count="38">
    <mergeCell ref="AG9:AG10"/>
    <mergeCell ref="AH9:AH10"/>
    <mergeCell ref="AI9:AI10"/>
    <mergeCell ref="AJ9:AJ10"/>
    <mergeCell ref="V9:W9"/>
    <mergeCell ref="X9:Y9"/>
    <mergeCell ref="Z9:AA9"/>
    <mergeCell ref="AB9:AC9"/>
    <mergeCell ref="AD9:AE9"/>
    <mergeCell ref="AF9:AF10"/>
    <mergeCell ref="O9:O10"/>
    <mergeCell ref="P9:P10"/>
    <mergeCell ref="Q9:Q10"/>
    <mergeCell ref="R9:R10"/>
    <mergeCell ref="S9:S10"/>
    <mergeCell ref="T9:U9"/>
    <mergeCell ref="I9:I10"/>
    <mergeCell ref="J9:J10"/>
    <mergeCell ref="K9:K10"/>
    <mergeCell ref="L9:L10"/>
    <mergeCell ref="M9:M10"/>
    <mergeCell ref="N9:N10"/>
    <mergeCell ref="C7:AH7"/>
    <mergeCell ref="C8:AH8"/>
    <mergeCell ref="A9:A10"/>
    <mergeCell ref="B9:B10"/>
    <mergeCell ref="C9:C10"/>
    <mergeCell ref="D9:D10"/>
    <mergeCell ref="E9:E10"/>
    <mergeCell ref="F9:F10"/>
    <mergeCell ref="G9:G10"/>
    <mergeCell ref="H9:H10"/>
    <mergeCell ref="C1:AH1"/>
    <mergeCell ref="C2:AH2"/>
    <mergeCell ref="C3:AH3"/>
    <mergeCell ref="C4:AH4"/>
    <mergeCell ref="C5:AH5"/>
    <mergeCell ref="C6:AH6"/>
  </mergeCells>
  <printOptions horizontalCentered="1"/>
  <pageMargins left="0.3937007874015748" right="0.3937007874015748" top="0.3937007874015748" bottom="1.1023622047244095" header="0.5118110236220472" footer="0.3937007874015748"/>
  <pageSetup fitToHeight="1" fitToWidth="1" horizontalDpi="600" verticalDpi="600" orientation="landscape" paperSize="9" scale="55" r:id="rId3"/>
  <headerFooter alignWithMargins="0">
    <oddHeader>&amp;L&amp;G
Место проведения:
г.Истра, Московская обл.
трасса «Бужарово»&amp;R
Дата проведения:
2-4 июня 2017</oddHeader>
    <oddFooter>&amp;LРуководитель гонки
Главный секретарь
&amp;RФедоров П.Н.
г.Москва, I кат., №А-17-199
Пчелинцева Л.И.
г.Рязань, ВК, №А-17-148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56"/>
  <sheetViews>
    <sheetView view="pageBreakPreview" zoomScale="70" zoomScaleNormal="70" zoomScaleSheetLayoutView="70" zoomScalePageLayoutView="0" workbookViewId="0" topLeftCell="A1">
      <selection activeCell="A1" sqref="A1:IV16384"/>
    </sheetView>
  </sheetViews>
  <sheetFormatPr defaultColWidth="9.140625" defaultRowHeight="15" outlineLevelRow="1"/>
  <cols>
    <col min="1" max="1" width="6.8515625" style="84" customWidth="1"/>
    <col min="2" max="2" width="25.57421875" style="84" customWidth="1"/>
    <col min="3" max="3" width="26.8515625" style="84" customWidth="1"/>
    <col min="4" max="4" width="12.421875" style="84" customWidth="1"/>
    <col min="5" max="5" width="6.57421875" style="84" bestFit="1" customWidth="1"/>
    <col min="6" max="6" width="7.7109375" style="84" bestFit="1" customWidth="1"/>
    <col min="7" max="7" width="12.421875" style="84" bestFit="1" customWidth="1"/>
    <col min="8" max="8" width="14.7109375" style="84" bestFit="1" customWidth="1"/>
    <col min="9" max="9" width="9.7109375" style="84" customWidth="1"/>
    <col min="10" max="10" width="10.421875" style="84" bestFit="1" customWidth="1"/>
    <col min="11" max="16384" width="9.140625" style="84" customWidth="1"/>
  </cols>
  <sheetData>
    <row r="1" spans="1:9" ht="32.25" customHeight="1">
      <c r="A1" s="82" t="s">
        <v>536</v>
      </c>
      <c r="B1" s="83"/>
      <c r="C1" s="83"/>
      <c r="D1" s="83"/>
      <c r="E1" s="83"/>
      <c r="F1" s="83"/>
      <c r="G1" s="83"/>
      <c r="H1" s="83"/>
      <c r="I1" s="83"/>
    </row>
    <row r="2" spans="1:9" ht="31.5" customHeight="1">
      <c r="A2" s="85" t="s">
        <v>173</v>
      </c>
      <c r="B2" s="86"/>
      <c r="C2" s="86"/>
      <c r="D2" s="86"/>
      <c r="E2" s="86"/>
      <c r="F2" s="86"/>
      <c r="G2" s="86"/>
      <c r="H2" s="86"/>
      <c r="I2" s="86"/>
    </row>
    <row r="3" spans="1:9" ht="15.75" customHeight="1">
      <c r="A3" s="86"/>
      <c r="B3" s="86"/>
      <c r="C3" s="86"/>
      <c r="D3" s="86"/>
      <c r="E3" s="86"/>
      <c r="F3" s="86"/>
      <c r="G3" s="86"/>
      <c r="H3" s="86"/>
      <c r="I3" s="86"/>
    </row>
    <row r="4" spans="1:9" ht="12.75" customHeight="1">
      <c r="A4" s="87"/>
      <c r="B4" s="87"/>
      <c r="C4" s="87"/>
      <c r="D4" s="87"/>
      <c r="E4" s="87"/>
      <c r="F4" s="87"/>
      <c r="G4" s="87"/>
      <c r="H4" s="87"/>
      <c r="I4" s="87"/>
    </row>
    <row r="5" spans="1:9" ht="15.75">
      <c r="A5" s="88" t="s">
        <v>537</v>
      </c>
      <c r="B5" s="87"/>
      <c r="C5" s="87"/>
      <c r="D5" s="87"/>
      <c r="E5" s="87"/>
      <c r="F5" s="87"/>
      <c r="G5" s="87"/>
      <c r="H5" s="87"/>
      <c r="I5" s="89" t="s">
        <v>538</v>
      </c>
    </row>
    <row r="6" spans="1:9" ht="15.75">
      <c r="A6" s="88" t="s">
        <v>710</v>
      </c>
      <c r="B6" s="87"/>
      <c r="C6" s="87"/>
      <c r="D6" s="87"/>
      <c r="E6" s="87"/>
      <c r="F6" s="87"/>
      <c r="G6" s="87"/>
      <c r="H6" s="87"/>
      <c r="I6" s="90" t="s">
        <v>711</v>
      </c>
    </row>
    <row r="7" spans="1:9" ht="15.75">
      <c r="A7" s="88" t="s">
        <v>712</v>
      </c>
      <c r="B7" s="87"/>
      <c r="C7" s="87"/>
      <c r="D7" s="87"/>
      <c r="E7" s="87"/>
      <c r="F7" s="87"/>
      <c r="G7" s="87"/>
      <c r="H7" s="87"/>
      <c r="I7" s="87"/>
    </row>
    <row r="8" spans="1:9" ht="15.75">
      <c r="A8" s="91" t="s">
        <v>539</v>
      </c>
      <c r="B8" s="91"/>
      <c r="C8" s="91"/>
      <c r="D8" s="91"/>
      <c r="E8" s="91"/>
      <c r="F8" s="91"/>
      <c r="G8" s="91"/>
      <c r="H8" s="91"/>
      <c r="I8" s="91"/>
    </row>
    <row r="9" spans="1:9" ht="15.75">
      <c r="A9" s="92" t="s">
        <v>540</v>
      </c>
      <c r="B9" s="92"/>
      <c r="C9" s="92"/>
      <c r="D9" s="92"/>
      <c r="E9" s="92"/>
      <c r="F9" s="92"/>
      <c r="G9" s="92"/>
      <c r="H9" s="92"/>
      <c r="I9" s="92"/>
    </row>
    <row r="10" spans="1:9" ht="6" customHeight="1">
      <c r="A10" s="93"/>
      <c r="B10" s="93"/>
      <c r="C10" s="93"/>
      <c r="D10" s="93"/>
      <c r="E10" s="93"/>
      <c r="F10" s="93"/>
      <c r="G10" s="93"/>
      <c r="H10" s="93"/>
      <c r="I10" s="93"/>
    </row>
    <row r="11" spans="1:9" s="93" customFormat="1" ht="15.75">
      <c r="A11" s="94" t="s">
        <v>541</v>
      </c>
      <c r="B11" s="94" t="s">
        <v>542</v>
      </c>
      <c r="C11" s="95" t="s">
        <v>543</v>
      </c>
      <c r="D11" s="94" t="s">
        <v>544</v>
      </c>
      <c r="E11" s="94" t="s">
        <v>3</v>
      </c>
      <c r="F11" s="94" t="s">
        <v>15</v>
      </c>
      <c r="G11" s="94" t="s">
        <v>545</v>
      </c>
      <c r="H11" s="94" t="s">
        <v>26</v>
      </c>
      <c r="I11" s="94" t="s">
        <v>15</v>
      </c>
    </row>
    <row r="12" spans="1:11" s="104" customFormat="1" ht="24.75" customHeight="1">
      <c r="A12" s="96">
        <v>1</v>
      </c>
      <c r="B12" s="97" t="s">
        <v>546</v>
      </c>
      <c r="C12" s="98" t="s">
        <v>39</v>
      </c>
      <c r="D12" s="99" t="s">
        <v>547</v>
      </c>
      <c r="E12" s="99">
        <v>17</v>
      </c>
      <c r="F12" s="100">
        <v>1</v>
      </c>
      <c r="G12" s="100">
        <v>100</v>
      </c>
      <c r="H12" s="101">
        <v>219</v>
      </c>
      <c r="I12" s="102" t="s">
        <v>707</v>
      </c>
      <c r="J12" s="103">
        <v>1</v>
      </c>
      <c r="K12" s="104" t="s">
        <v>713</v>
      </c>
    </row>
    <row r="13" spans="1:10" s="104" customFormat="1" ht="24.75" customHeight="1">
      <c r="A13" s="96"/>
      <c r="B13" s="97"/>
      <c r="C13" s="98" t="s">
        <v>47</v>
      </c>
      <c r="D13" s="99" t="s">
        <v>547</v>
      </c>
      <c r="E13" s="99">
        <v>69</v>
      </c>
      <c r="F13" s="100">
        <v>2</v>
      </c>
      <c r="G13" s="100">
        <v>89</v>
      </c>
      <c r="H13" s="101"/>
      <c r="I13" s="105"/>
      <c r="J13" s="106"/>
    </row>
    <row r="14" spans="1:10" s="104" customFormat="1" ht="24.75" customHeight="1">
      <c r="A14" s="96"/>
      <c r="B14" s="97"/>
      <c r="C14" s="98" t="s">
        <v>200</v>
      </c>
      <c r="D14" s="99" t="s">
        <v>548</v>
      </c>
      <c r="E14" s="99">
        <v>51</v>
      </c>
      <c r="F14" s="100">
        <v>3</v>
      </c>
      <c r="G14" s="100">
        <v>30</v>
      </c>
      <c r="H14" s="101"/>
      <c r="I14" s="107"/>
      <c r="J14" s="108"/>
    </row>
    <row r="15" spans="1:11" s="104" customFormat="1" ht="24.75" customHeight="1">
      <c r="A15" s="96">
        <v>2</v>
      </c>
      <c r="B15" s="97" t="s">
        <v>549</v>
      </c>
      <c r="C15" s="98" t="s">
        <v>328</v>
      </c>
      <c r="D15" s="99" t="s">
        <v>550</v>
      </c>
      <c r="E15" s="99">
        <v>17</v>
      </c>
      <c r="F15" s="100">
        <v>5</v>
      </c>
      <c r="G15" s="100">
        <v>47</v>
      </c>
      <c r="H15" s="101">
        <v>116</v>
      </c>
      <c r="I15" s="102" t="s">
        <v>709</v>
      </c>
      <c r="J15" s="103">
        <v>3</v>
      </c>
      <c r="K15" s="104" t="s">
        <v>714</v>
      </c>
    </row>
    <row r="16" spans="1:10" s="104" customFormat="1" ht="24.75" customHeight="1">
      <c r="A16" s="96"/>
      <c r="B16" s="97"/>
      <c r="C16" s="98" t="s">
        <v>421</v>
      </c>
      <c r="D16" s="99" t="s">
        <v>551</v>
      </c>
      <c r="E16" s="99">
        <v>27</v>
      </c>
      <c r="F16" s="100">
        <v>7</v>
      </c>
      <c r="G16" s="100">
        <v>41</v>
      </c>
      <c r="H16" s="101"/>
      <c r="I16" s="105"/>
      <c r="J16" s="106"/>
    </row>
    <row r="17" spans="1:10" s="104" customFormat="1" ht="24.75" customHeight="1">
      <c r="A17" s="96"/>
      <c r="B17" s="97"/>
      <c r="C17" s="98" t="s">
        <v>116</v>
      </c>
      <c r="D17" s="99" t="s">
        <v>547</v>
      </c>
      <c r="E17" s="99">
        <v>73</v>
      </c>
      <c r="F17" s="100">
        <v>13</v>
      </c>
      <c r="G17" s="100">
        <v>28</v>
      </c>
      <c r="H17" s="101"/>
      <c r="I17" s="107"/>
      <c r="J17" s="108"/>
    </row>
    <row r="18" spans="1:11" s="104" customFormat="1" ht="37.5" customHeight="1">
      <c r="A18" s="96">
        <v>3</v>
      </c>
      <c r="B18" s="97" t="s">
        <v>552</v>
      </c>
      <c r="C18" s="98" t="s">
        <v>52</v>
      </c>
      <c r="D18" s="99" t="s">
        <v>547</v>
      </c>
      <c r="E18" s="99">
        <v>11</v>
      </c>
      <c r="F18" s="100">
        <v>3</v>
      </c>
      <c r="G18" s="100">
        <v>80</v>
      </c>
      <c r="H18" s="101">
        <v>80</v>
      </c>
      <c r="I18" s="102">
        <v>4</v>
      </c>
      <c r="J18" s="103">
        <v>4</v>
      </c>
      <c r="K18" s="104" t="s">
        <v>715</v>
      </c>
    </row>
    <row r="19" spans="1:10" s="104" customFormat="1" ht="24.75" customHeight="1" hidden="1">
      <c r="A19" s="96"/>
      <c r="B19" s="97"/>
      <c r="C19" s="109"/>
      <c r="D19" s="110"/>
      <c r="E19" s="110"/>
      <c r="F19" s="111"/>
      <c r="G19" s="111"/>
      <c r="H19" s="101"/>
      <c r="I19" s="105"/>
      <c r="J19" s="106"/>
    </row>
    <row r="20" spans="1:10" s="104" customFormat="1" ht="24.75" customHeight="1" hidden="1">
      <c r="A20" s="96"/>
      <c r="B20" s="97"/>
      <c r="C20" s="109"/>
      <c r="D20" s="110"/>
      <c r="E20" s="110"/>
      <c r="F20" s="111"/>
      <c r="G20" s="111"/>
      <c r="H20" s="101"/>
      <c r="I20" s="107"/>
      <c r="J20" s="108"/>
    </row>
    <row r="21" spans="1:11" s="104" customFormat="1" ht="24.75" customHeight="1">
      <c r="A21" s="96">
        <v>4</v>
      </c>
      <c r="B21" s="97" t="s">
        <v>553</v>
      </c>
      <c r="C21" s="98" t="s">
        <v>220</v>
      </c>
      <c r="D21" s="99" t="s">
        <v>554</v>
      </c>
      <c r="E21" s="99">
        <v>37</v>
      </c>
      <c r="F21" s="100">
        <v>1</v>
      </c>
      <c r="G21" s="100">
        <v>80</v>
      </c>
      <c r="H21" s="101">
        <v>142</v>
      </c>
      <c r="I21" s="102" t="s">
        <v>705</v>
      </c>
      <c r="J21" s="103">
        <v>2</v>
      </c>
      <c r="K21" s="104" t="s">
        <v>716</v>
      </c>
    </row>
    <row r="22" spans="1:10" s="104" customFormat="1" ht="24.75" customHeight="1">
      <c r="A22" s="96"/>
      <c r="B22" s="97"/>
      <c r="C22" s="98" t="s">
        <v>260</v>
      </c>
      <c r="D22" s="99" t="s">
        <v>554</v>
      </c>
      <c r="E22" s="99">
        <v>88</v>
      </c>
      <c r="F22" s="100">
        <v>2</v>
      </c>
      <c r="G22" s="100">
        <v>62</v>
      </c>
      <c r="H22" s="101"/>
      <c r="I22" s="105"/>
      <c r="J22" s="106"/>
    </row>
    <row r="23" spans="1:10" s="104" customFormat="1" ht="24.75" customHeight="1" hidden="1">
      <c r="A23" s="96"/>
      <c r="B23" s="97"/>
      <c r="C23" s="109"/>
      <c r="D23" s="110"/>
      <c r="E23" s="110"/>
      <c r="F23" s="112"/>
      <c r="G23" s="112"/>
      <c r="H23" s="101"/>
      <c r="I23" s="107"/>
      <c r="J23" s="108"/>
    </row>
    <row r="24" spans="1:11" s="104" customFormat="1" ht="24.75" customHeight="1" hidden="1" outlineLevel="1">
      <c r="A24" s="113"/>
      <c r="B24" s="114" t="s">
        <v>555</v>
      </c>
      <c r="C24" s="109" t="s">
        <v>556</v>
      </c>
      <c r="D24" s="110" t="s">
        <v>557</v>
      </c>
      <c r="E24" s="110">
        <v>2</v>
      </c>
      <c r="F24" s="112"/>
      <c r="G24" s="115"/>
      <c r="H24" s="101">
        <v>0</v>
      </c>
      <c r="I24" s="102">
        <v>5</v>
      </c>
      <c r="J24" s="103">
        <v>5</v>
      </c>
      <c r="K24" s="104" t="s">
        <v>717</v>
      </c>
    </row>
    <row r="25" spans="1:10" s="104" customFormat="1" ht="24.75" customHeight="1" hidden="1" outlineLevel="1">
      <c r="A25" s="113"/>
      <c r="B25" s="114"/>
      <c r="C25" s="109" t="s">
        <v>558</v>
      </c>
      <c r="D25" s="110" t="s">
        <v>559</v>
      </c>
      <c r="E25" s="110">
        <v>55</v>
      </c>
      <c r="F25" s="112"/>
      <c r="G25" s="112"/>
      <c r="H25" s="101"/>
      <c r="I25" s="105"/>
      <c r="J25" s="106"/>
    </row>
    <row r="26" spans="1:10" s="104" customFormat="1" ht="24.75" customHeight="1" hidden="1" outlineLevel="1">
      <c r="A26" s="113"/>
      <c r="B26" s="114"/>
      <c r="C26" s="109" t="s">
        <v>560</v>
      </c>
      <c r="D26" s="110" t="s">
        <v>559</v>
      </c>
      <c r="E26" s="110">
        <v>64</v>
      </c>
      <c r="F26" s="112"/>
      <c r="G26" s="112"/>
      <c r="H26" s="101"/>
      <c r="I26" s="107"/>
      <c r="J26" s="108"/>
    </row>
    <row r="27" spans="1:11" s="104" customFormat="1" ht="24.75" customHeight="1" hidden="1" outlineLevel="1">
      <c r="A27" s="113"/>
      <c r="B27" s="114" t="s">
        <v>561</v>
      </c>
      <c r="C27" s="109" t="s">
        <v>562</v>
      </c>
      <c r="D27" s="110" t="s">
        <v>559</v>
      </c>
      <c r="E27" s="110">
        <v>5</v>
      </c>
      <c r="F27" s="112"/>
      <c r="G27" s="112"/>
      <c r="H27" s="101">
        <v>0</v>
      </c>
      <c r="I27" s="102">
        <v>5</v>
      </c>
      <c r="J27" s="103">
        <v>5</v>
      </c>
      <c r="K27" s="104" t="s">
        <v>718</v>
      </c>
    </row>
    <row r="28" spans="1:10" s="104" customFormat="1" ht="24.75" customHeight="1" hidden="1" outlineLevel="1">
      <c r="A28" s="113"/>
      <c r="B28" s="114"/>
      <c r="C28" s="109" t="s">
        <v>563</v>
      </c>
      <c r="D28" s="110" t="s">
        <v>564</v>
      </c>
      <c r="E28" s="110">
        <v>55</v>
      </c>
      <c r="F28" s="112"/>
      <c r="G28" s="112"/>
      <c r="H28" s="101"/>
      <c r="I28" s="105"/>
      <c r="J28" s="106"/>
    </row>
    <row r="29" spans="1:10" s="104" customFormat="1" ht="24.75" customHeight="1" hidden="1" outlineLevel="1">
      <c r="A29" s="113"/>
      <c r="B29" s="114"/>
      <c r="C29" s="109" t="s">
        <v>565</v>
      </c>
      <c r="D29" s="110" t="s">
        <v>566</v>
      </c>
      <c r="E29" s="110">
        <v>10</v>
      </c>
      <c r="F29" s="112"/>
      <c r="G29" s="112"/>
      <c r="H29" s="101"/>
      <c r="I29" s="107"/>
      <c r="J29" s="108"/>
    </row>
    <row r="30" spans="1:11" s="104" customFormat="1" ht="24.75" customHeight="1" hidden="1" outlineLevel="1">
      <c r="A30" s="113"/>
      <c r="B30" s="116" t="s">
        <v>567</v>
      </c>
      <c r="C30" s="109" t="s">
        <v>568</v>
      </c>
      <c r="D30" s="110" t="s">
        <v>569</v>
      </c>
      <c r="E30" s="110">
        <v>96</v>
      </c>
      <c r="F30" s="112"/>
      <c r="G30" s="112"/>
      <c r="H30" s="117">
        <v>0</v>
      </c>
      <c r="I30" s="102">
        <v>5</v>
      </c>
      <c r="J30" s="103">
        <v>5</v>
      </c>
      <c r="K30" s="104" t="s">
        <v>719</v>
      </c>
    </row>
    <row r="31" spans="1:10" s="104" customFormat="1" ht="24.75" customHeight="1" hidden="1" outlineLevel="1">
      <c r="A31" s="113"/>
      <c r="B31" s="118"/>
      <c r="C31" s="109" t="s">
        <v>570</v>
      </c>
      <c r="D31" s="110" t="s">
        <v>557</v>
      </c>
      <c r="E31" s="110">
        <v>61</v>
      </c>
      <c r="F31" s="112"/>
      <c r="G31" s="115"/>
      <c r="H31" s="119"/>
      <c r="I31" s="105"/>
      <c r="J31" s="106"/>
    </row>
    <row r="32" spans="1:10" s="104" customFormat="1" ht="24.75" customHeight="1" hidden="1" outlineLevel="1">
      <c r="A32" s="113"/>
      <c r="B32" s="120"/>
      <c r="C32" s="109" t="s">
        <v>571</v>
      </c>
      <c r="D32" s="110" t="s">
        <v>559</v>
      </c>
      <c r="E32" s="110">
        <v>12</v>
      </c>
      <c r="F32" s="112"/>
      <c r="G32" s="112"/>
      <c r="H32" s="121"/>
      <c r="I32" s="107"/>
      <c r="J32" s="108"/>
    </row>
    <row r="33" spans="1:11" s="104" customFormat="1" ht="24.75" customHeight="1" hidden="1" outlineLevel="1">
      <c r="A33" s="113">
        <v>4</v>
      </c>
      <c r="B33" s="113" t="s">
        <v>572</v>
      </c>
      <c r="C33" s="109" t="s">
        <v>573</v>
      </c>
      <c r="D33" s="110" t="s">
        <v>569</v>
      </c>
      <c r="E33" s="110">
        <v>23</v>
      </c>
      <c r="F33" s="112"/>
      <c r="G33" s="112"/>
      <c r="H33" s="101">
        <v>0</v>
      </c>
      <c r="I33" s="102">
        <v>5</v>
      </c>
      <c r="J33" s="103">
        <v>5</v>
      </c>
      <c r="K33" s="104" t="s">
        <v>720</v>
      </c>
    </row>
    <row r="34" spans="1:10" s="104" customFormat="1" ht="24.75" customHeight="1" hidden="1" outlineLevel="1">
      <c r="A34" s="113"/>
      <c r="B34" s="113"/>
      <c r="C34" s="109" t="s">
        <v>574</v>
      </c>
      <c r="D34" s="110" t="s">
        <v>569</v>
      </c>
      <c r="E34" s="110">
        <v>24</v>
      </c>
      <c r="F34" s="112"/>
      <c r="G34" s="112"/>
      <c r="H34" s="101"/>
      <c r="I34" s="105"/>
      <c r="J34" s="106"/>
    </row>
    <row r="35" spans="1:10" s="104" customFormat="1" ht="24.75" customHeight="1" hidden="1" outlineLevel="1">
      <c r="A35" s="113"/>
      <c r="B35" s="113"/>
      <c r="C35" s="109" t="s">
        <v>575</v>
      </c>
      <c r="D35" s="110" t="s">
        <v>559</v>
      </c>
      <c r="E35" s="110">
        <v>44</v>
      </c>
      <c r="F35" s="112"/>
      <c r="G35" s="112"/>
      <c r="H35" s="101"/>
      <c r="I35" s="107"/>
      <c r="J35" s="108"/>
    </row>
    <row r="36" spans="1:11" s="104" customFormat="1" ht="24.75" customHeight="1" hidden="1" outlineLevel="1">
      <c r="A36" s="113">
        <v>5</v>
      </c>
      <c r="B36" s="113" t="s">
        <v>576</v>
      </c>
      <c r="C36" s="109" t="s">
        <v>577</v>
      </c>
      <c r="D36" s="110" t="s">
        <v>569</v>
      </c>
      <c r="E36" s="110">
        <v>91</v>
      </c>
      <c r="F36" s="112"/>
      <c r="G36" s="112"/>
      <c r="H36" s="101">
        <v>0</v>
      </c>
      <c r="I36" s="102">
        <v>5</v>
      </c>
      <c r="J36" s="103">
        <v>5</v>
      </c>
      <c r="K36" s="104" t="s">
        <v>721</v>
      </c>
    </row>
    <row r="37" spans="1:10" s="104" customFormat="1" ht="24.75" customHeight="1" hidden="1" outlineLevel="1">
      <c r="A37" s="113"/>
      <c r="B37" s="113"/>
      <c r="C37" s="109" t="s">
        <v>578</v>
      </c>
      <c r="D37" s="110" t="s">
        <v>569</v>
      </c>
      <c r="E37" s="110">
        <v>93</v>
      </c>
      <c r="F37" s="112"/>
      <c r="G37" s="112"/>
      <c r="H37" s="101"/>
      <c r="I37" s="105"/>
      <c r="J37" s="106"/>
    </row>
    <row r="38" spans="1:10" s="104" customFormat="1" ht="24.75" customHeight="1" hidden="1" outlineLevel="1">
      <c r="A38" s="113"/>
      <c r="B38" s="113"/>
      <c r="C38" s="109" t="s">
        <v>579</v>
      </c>
      <c r="D38" s="110" t="s">
        <v>566</v>
      </c>
      <c r="E38" s="110">
        <v>21</v>
      </c>
      <c r="F38" s="112"/>
      <c r="G38" s="112"/>
      <c r="H38" s="101"/>
      <c r="I38" s="107"/>
      <c r="J38" s="108"/>
    </row>
    <row r="39" spans="1:11" s="104" customFormat="1" ht="24.75" customHeight="1" hidden="1" outlineLevel="1">
      <c r="A39" s="113">
        <v>6</v>
      </c>
      <c r="B39" s="113" t="s">
        <v>580</v>
      </c>
      <c r="C39" s="109" t="s">
        <v>581</v>
      </c>
      <c r="D39" s="110" t="s">
        <v>564</v>
      </c>
      <c r="E39" s="110">
        <v>27</v>
      </c>
      <c r="F39" s="112"/>
      <c r="G39" s="112"/>
      <c r="H39" s="101">
        <v>0</v>
      </c>
      <c r="I39" s="102">
        <v>5</v>
      </c>
      <c r="J39" s="103">
        <v>5</v>
      </c>
      <c r="K39" s="104" t="s">
        <v>722</v>
      </c>
    </row>
    <row r="40" spans="1:10" s="104" customFormat="1" ht="24.75" customHeight="1" hidden="1" outlineLevel="1">
      <c r="A40" s="113"/>
      <c r="B40" s="113"/>
      <c r="C40" s="109" t="s">
        <v>582</v>
      </c>
      <c r="D40" s="110" t="s">
        <v>557</v>
      </c>
      <c r="E40" s="110">
        <v>75</v>
      </c>
      <c r="F40" s="112"/>
      <c r="G40" s="115"/>
      <c r="H40" s="101"/>
      <c r="I40" s="105"/>
      <c r="J40" s="106"/>
    </row>
    <row r="41" spans="1:10" s="104" customFormat="1" ht="24.75" customHeight="1" hidden="1" outlineLevel="1">
      <c r="A41" s="113"/>
      <c r="B41" s="113"/>
      <c r="C41" s="109" t="s">
        <v>583</v>
      </c>
      <c r="D41" s="110" t="s">
        <v>557</v>
      </c>
      <c r="E41" s="110">
        <v>76</v>
      </c>
      <c r="F41" s="112"/>
      <c r="G41" s="115"/>
      <c r="H41" s="101"/>
      <c r="I41" s="107"/>
      <c r="J41" s="108"/>
    </row>
    <row r="42" spans="1:11" s="104" customFormat="1" ht="24.75" customHeight="1" hidden="1" outlineLevel="1">
      <c r="A42" s="113">
        <v>7</v>
      </c>
      <c r="B42" s="113" t="s">
        <v>584</v>
      </c>
      <c r="C42" s="109" t="s">
        <v>585</v>
      </c>
      <c r="D42" s="110" t="s">
        <v>564</v>
      </c>
      <c r="E42" s="110">
        <v>90</v>
      </c>
      <c r="F42" s="112"/>
      <c r="G42" s="112"/>
      <c r="H42" s="101">
        <v>0</v>
      </c>
      <c r="I42" s="102">
        <v>5</v>
      </c>
      <c r="J42" s="103">
        <v>5</v>
      </c>
      <c r="K42" s="104" t="s">
        <v>723</v>
      </c>
    </row>
    <row r="43" spans="1:10" s="104" customFormat="1" ht="24.75" customHeight="1" hidden="1" outlineLevel="1">
      <c r="A43" s="113"/>
      <c r="B43" s="113"/>
      <c r="C43" s="109" t="s">
        <v>586</v>
      </c>
      <c r="D43" s="110" t="s">
        <v>587</v>
      </c>
      <c r="E43" s="110">
        <v>80</v>
      </c>
      <c r="F43" s="112"/>
      <c r="G43" s="112"/>
      <c r="H43" s="101"/>
      <c r="I43" s="105"/>
      <c r="J43" s="106"/>
    </row>
    <row r="44" spans="1:10" s="104" customFormat="1" ht="24.75" customHeight="1" hidden="1" outlineLevel="1">
      <c r="A44" s="113"/>
      <c r="B44" s="113"/>
      <c r="C44" s="109" t="s">
        <v>588</v>
      </c>
      <c r="D44" s="110" t="s">
        <v>587</v>
      </c>
      <c r="E44" s="110">
        <v>12</v>
      </c>
      <c r="F44" s="112"/>
      <c r="G44" s="112"/>
      <c r="H44" s="101"/>
      <c r="I44" s="107"/>
      <c r="J44" s="108"/>
    </row>
    <row r="45" spans="1:11" s="104" customFormat="1" ht="24.75" customHeight="1" hidden="1" outlineLevel="1">
      <c r="A45" s="113">
        <v>8</v>
      </c>
      <c r="B45" s="113" t="s">
        <v>589</v>
      </c>
      <c r="C45" s="109" t="s">
        <v>590</v>
      </c>
      <c r="D45" s="110" t="s">
        <v>557</v>
      </c>
      <c r="E45" s="110">
        <v>77</v>
      </c>
      <c r="F45" s="112"/>
      <c r="G45" s="115"/>
      <c r="H45" s="101">
        <v>0</v>
      </c>
      <c r="I45" s="102">
        <v>5</v>
      </c>
      <c r="J45" s="103">
        <v>5</v>
      </c>
      <c r="K45" s="104" t="s">
        <v>724</v>
      </c>
    </row>
    <row r="46" spans="1:10" s="104" customFormat="1" ht="24.75" customHeight="1" hidden="1" outlineLevel="1">
      <c r="A46" s="113"/>
      <c r="B46" s="113"/>
      <c r="C46" s="109" t="s">
        <v>591</v>
      </c>
      <c r="D46" s="110" t="s">
        <v>569</v>
      </c>
      <c r="E46" s="110">
        <v>54</v>
      </c>
      <c r="F46" s="112"/>
      <c r="G46" s="112"/>
      <c r="H46" s="101"/>
      <c r="I46" s="105"/>
      <c r="J46" s="106"/>
    </row>
    <row r="47" spans="1:10" s="104" customFormat="1" ht="24.75" customHeight="1" hidden="1" outlineLevel="1">
      <c r="A47" s="113"/>
      <c r="B47" s="113"/>
      <c r="C47" s="109" t="s">
        <v>592</v>
      </c>
      <c r="D47" s="110" t="s">
        <v>559</v>
      </c>
      <c r="E47" s="110">
        <v>91</v>
      </c>
      <c r="F47" s="112"/>
      <c r="G47" s="112"/>
      <c r="H47" s="101"/>
      <c r="I47" s="107"/>
      <c r="J47" s="108"/>
    </row>
    <row r="48" spans="1:11" s="104" customFormat="1" ht="24.75" customHeight="1" hidden="1" outlineLevel="1">
      <c r="A48" s="113">
        <v>9</v>
      </c>
      <c r="B48" s="113" t="s">
        <v>593</v>
      </c>
      <c r="C48" s="109" t="s">
        <v>594</v>
      </c>
      <c r="D48" s="110" t="s">
        <v>559</v>
      </c>
      <c r="E48" s="110">
        <v>30</v>
      </c>
      <c r="F48" s="112"/>
      <c r="G48" s="112"/>
      <c r="H48" s="101">
        <v>0</v>
      </c>
      <c r="I48" s="102">
        <v>5</v>
      </c>
      <c r="J48" s="103">
        <v>5</v>
      </c>
      <c r="K48" s="104" t="s">
        <v>725</v>
      </c>
    </row>
    <row r="49" spans="1:10" s="104" customFormat="1" ht="24.75" customHeight="1" hidden="1" outlineLevel="1">
      <c r="A49" s="113"/>
      <c r="B49" s="113"/>
      <c r="C49" s="109" t="s">
        <v>595</v>
      </c>
      <c r="D49" s="110" t="s">
        <v>559</v>
      </c>
      <c r="E49" s="110">
        <v>18</v>
      </c>
      <c r="F49" s="112"/>
      <c r="G49" s="112"/>
      <c r="H49" s="101"/>
      <c r="I49" s="105"/>
      <c r="J49" s="106"/>
    </row>
    <row r="50" spans="1:10" s="104" customFormat="1" ht="24.75" customHeight="1" hidden="1" outlineLevel="1">
      <c r="A50" s="113"/>
      <c r="B50" s="113"/>
      <c r="C50" s="109" t="s">
        <v>596</v>
      </c>
      <c r="D50" s="110" t="s">
        <v>566</v>
      </c>
      <c r="E50" s="110">
        <v>41</v>
      </c>
      <c r="F50" s="112"/>
      <c r="G50" s="112"/>
      <c r="H50" s="101"/>
      <c r="I50" s="107"/>
      <c r="J50" s="108"/>
    </row>
    <row r="51" spans="1:11" s="104" customFormat="1" ht="24.75" customHeight="1" hidden="1" outlineLevel="1">
      <c r="A51" s="113">
        <v>10</v>
      </c>
      <c r="B51" s="113" t="s">
        <v>597</v>
      </c>
      <c r="C51" s="109" t="s">
        <v>598</v>
      </c>
      <c r="D51" s="110" t="s">
        <v>587</v>
      </c>
      <c r="E51" s="110">
        <v>42</v>
      </c>
      <c r="F51" s="112"/>
      <c r="G51" s="112"/>
      <c r="H51" s="101">
        <v>0</v>
      </c>
      <c r="I51" s="102">
        <v>5</v>
      </c>
      <c r="J51" s="103">
        <v>5</v>
      </c>
      <c r="K51" s="104" t="s">
        <v>726</v>
      </c>
    </row>
    <row r="52" spans="1:10" s="104" customFormat="1" ht="24.75" customHeight="1" hidden="1" outlineLevel="1">
      <c r="A52" s="113"/>
      <c r="B52" s="113"/>
      <c r="C52" s="109" t="s">
        <v>599</v>
      </c>
      <c r="D52" s="110" t="s">
        <v>587</v>
      </c>
      <c r="E52" s="110">
        <v>30</v>
      </c>
      <c r="F52" s="112"/>
      <c r="G52" s="112"/>
      <c r="H52" s="101"/>
      <c r="I52" s="105"/>
      <c r="J52" s="106"/>
    </row>
    <row r="53" spans="1:10" s="104" customFormat="1" ht="24.75" customHeight="1" hidden="1" outlineLevel="1">
      <c r="A53" s="113"/>
      <c r="B53" s="113"/>
      <c r="C53" s="109" t="s">
        <v>600</v>
      </c>
      <c r="D53" s="110" t="s">
        <v>559</v>
      </c>
      <c r="E53" s="110">
        <v>82</v>
      </c>
      <c r="F53" s="112"/>
      <c r="G53" s="112"/>
      <c r="H53" s="101"/>
      <c r="I53" s="107"/>
      <c r="J53" s="108"/>
    </row>
    <row r="54" spans="1:11" s="104" customFormat="1" ht="24.75" customHeight="1" hidden="1" outlineLevel="1">
      <c r="A54" s="113">
        <v>11</v>
      </c>
      <c r="B54" s="113" t="s">
        <v>601</v>
      </c>
      <c r="C54" s="109" t="s">
        <v>602</v>
      </c>
      <c r="D54" s="110" t="s">
        <v>587</v>
      </c>
      <c r="E54" s="110">
        <v>77</v>
      </c>
      <c r="F54" s="112"/>
      <c r="G54" s="112"/>
      <c r="H54" s="101">
        <v>0</v>
      </c>
      <c r="I54" s="102">
        <v>5</v>
      </c>
      <c r="J54" s="122">
        <v>5</v>
      </c>
      <c r="K54" s="104" t="s">
        <v>727</v>
      </c>
    </row>
    <row r="55" spans="1:10" s="104" customFormat="1" ht="24.75" customHeight="1" hidden="1" outlineLevel="1">
      <c r="A55" s="113"/>
      <c r="B55" s="113"/>
      <c r="C55" s="109" t="s">
        <v>603</v>
      </c>
      <c r="D55" s="110" t="s">
        <v>587</v>
      </c>
      <c r="E55" s="110">
        <v>70</v>
      </c>
      <c r="F55" s="112"/>
      <c r="G55" s="112"/>
      <c r="H55" s="101"/>
      <c r="I55" s="105"/>
      <c r="J55" s="123"/>
    </row>
    <row r="56" spans="1:10" s="104" customFormat="1" ht="24.75" customHeight="1" hidden="1" outlineLevel="1">
      <c r="A56" s="113"/>
      <c r="B56" s="113"/>
      <c r="C56" s="109" t="s">
        <v>604</v>
      </c>
      <c r="D56" s="110" t="s">
        <v>566</v>
      </c>
      <c r="E56" s="110">
        <v>69</v>
      </c>
      <c r="F56" s="112"/>
      <c r="G56" s="112"/>
      <c r="H56" s="101"/>
      <c r="I56" s="107"/>
      <c r="J56" s="124"/>
    </row>
    <row r="57" spans="1:11" s="104" customFormat="1" ht="24.75" customHeight="1" hidden="1" outlineLevel="1">
      <c r="A57" s="113">
        <v>6</v>
      </c>
      <c r="B57" s="113" t="s">
        <v>605</v>
      </c>
      <c r="C57" s="109" t="s">
        <v>585</v>
      </c>
      <c r="D57" s="110" t="s">
        <v>564</v>
      </c>
      <c r="E57" s="110">
        <v>90</v>
      </c>
      <c r="F57" s="99"/>
      <c r="G57" s="99"/>
      <c r="H57" s="101">
        <v>0</v>
      </c>
      <c r="I57" s="102">
        <v>5</v>
      </c>
      <c r="J57" s="103">
        <v>5</v>
      </c>
      <c r="K57" s="104" t="s">
        <v>728</v>
      </c>
    </row>
    <row r="58" spans="1:10" s="104" customFormat="1" ht="24.75" customHeight="1" hidden="1" outlineLevel="1">
      <c r="A58" s="113"/>
      <c r="B58" s="113"/>
      <c r="C58" s="109" t="s">
        <v>606</v>
      </c>
      <c r="D58" s="110" t="s">
        <v>564</v>
      </c>
      <c r="E58" s="110">
        <v>71</v>
      </c>
      <c r="F58" s="99"/>
      <c r="G58" s="99"/>
      <c r="H58" s="101"/>
      <c r="I58" s="105"/>
      <c r="J58" s="106"/>
    </row>
    <row r="59" spans="1:10" s="104" customFormat="1" ht="24.75" customHeight="1" hidden="1" outlineLevel="1">
      <c r="A59" s="113"/>
      <c r="B59" s="113"/>
      <c r="C59" s="109" t="s">
        <v>607</v>
      </c>
      <c r="D59" s="110" t="s">
        <v>557</v>
      </c>
      <c r="E59" s="110">
        <v>74</v>
      </c>
      <c r="F59" s="99"/>
      <c r="G59" s="99"/>
      <c r="H59" s="101"/>
      <c r="I59" s="107"/>
      <c r="J59" s="108"/>
    </row>
    <row r="60" spans="1:11" s="104" customFormat="1" ht="24.75" customHeight="1" hidden="1" outlineLevel="1">
      <c r="A60" s="113">
        <v>4</v>
      </c>
      <c r="B60" s="113" t="s">
        <v>608</v>
      </c>
      <c r="C60" s="109" t="s">
        <v>609</v>
      </c>
      <c r="D60" s="110" t="s">
        <v>587</v>
      </c>
      <c r="E60" s="110">
        <v>81</v>
      </c>
      <c r="F60" s="100"/>
      <c r="G60" s="125"/>
      <c r="H60" s="101">
        <v>0</v>
      </c>
      <c r="I60" s="102">
        <v>5</v>
      </c>
      <c r="J60" s="103">
        <v>5</v>
      </c>
      <c r="K60" s="104" t="s">
        <v>729</v>
      </c>
    </row>
    <row r="61" spans="1:10" s="104" customFormat="1" ht="24.75" customHeight="1" hidden="1" outlineLevel="1">
      <c r="A61" s="113"/>
      <c r="B61" s="113"/>
      <c r="C61" s="109" t="s">
        <v>586</v>
      </c>
      <c r="D61" s="110" t="s">
        <v>587</v>
      </c>
      <c r="E61" s="110">
        <v>80</v>
      </c>
      <c r="F61" s="100"/>
      <c r="G61" s="125"/>
      <c r="H61" s="101"/>
      <c r="I61" s="105"/>
      <c r="J61" s="106"/>
    </row>
    <row r="62" spans="1:10" s="104" customFormat="1" ht="24.75" customHeight="1" hidden="1" outlineLevel="1">
      <c r="A62" s="113"/>
      <c r="B62" s="113"/>
      <c r="C62" s="109" t="s">
        <v>610</v>
      </c>
      <c r="D62" s="110" t="s">
        <v>559</v>
      </c>
      <c r="E62" s="110">
        <v>80</v>
      </c>
      <c r="F62" s="99"/>
      <c r="G62" s="99"/>
      <c r="H62" s="101"/>
      <c r="I62" s="107"/>
      <c r="J62" s="108"/>
    </row>
    <row r="63" spans="1:11" s="104" customFormat="1" ht="24.75" customHeight="1" hidden="1" outlineLevel="1">
      <c r="A63" s="113">
        <v>12</v>
      </c>
      <c r="B63" s="113" t="s">
        <v>611</v>
      </c>
      <c r="C63" s="109" t="s">
        <v>568</v>
      </c>
      <c r="D63" s="110" t="s">
        <v>569</v>
      </c>
      <c r="E63" s="110">
        <v>96</v>
      </c>
      <c r="F63" s="99"/>
      <c r="G63" s="99"/>
      <c r="H63" s="126">
        <v>0</v>
      </c>
      <c r="I63" s="127">
        <v>5</v>
      </c>
      <c r="J63" s="103">
        <v>5</v>
      </c>
      <c r="K63" s="104" t="s">
        <v>730</v>
      </c>
    </row>
    <row r="64" spans="1:10" s="104" customFormat="1" ht="24.75" customHeight="1" hidden="1" outlineLevel="1">
      <c r="A64" s="113"/>
      <c r="B64" s="113"/>
      <c r="C64" s="109" t="s">
        <v>612</v>
      </c>
      <c r="D64" s="110" t="s">
        <v>569</v>
      </c>
      <c r="E64" s="110">
        <v>95</v>
      </c>
      <c r="F64" s="99"/>
      <c r="G64" s="99"/>
      <c r="H64" s="126"/>
      <c r="I64" s="128"/>
      <c r="J64" s="106"/>
    </row>
    <row r="65" spans="1:10" s="104" customFormat="1" ht="24.75" customHeight="1" hidden="1" outlineLevel="1">
      <c r="A65" s="113"/>
      <c r="B65" s="113"/>
      <c r="C65" s="109" t="s">
        <v>613</v>
      </c>
      <c r="D65" s="110" t="s">
        <v>587</v>
      </c>
      <c r="E65" s="110">
        <v>82</v>
      </c>
      <c r="F65" s="99"/>
      <c r="G65" s="99"/>
      <c r="H65" s="126"/>
      <c r="I65" s="129"/>
      <c r="J65" s="108"/>
    </row>
    <row r="66" spans="1:11" s="104" customFormat="1" ht="24.75" customHeight="1" hidden="1" outlineLevel="1">
      <c r="A66" s="113">
        <v>13</v>
      </c>
      <c r="B66" s="113" t="s">
        <v>614</v>
      </c>
      <c r="C66" s="109" t="s">
        <v>615</v>
      </c>
      <c r="D66" s="110" t="s">
        <v>569</v>
      </c>
      <c r="E66" s="110">
        <v>15</v>
      </c>
      <c r="F66" s="100"/>
      <c r="G66" s="125"/>
      <c r="H66" s="126">
        <v>0</v>
      </c>
      <c r="I66" s="127">
        <v>5</v>
      </c>
      <c r="J66" s="103">
        <v>5</v>
      </c>
      <c r="K66" s="104" t="s">
        <v>731</v>
      </c>
    </row>
    <row r="67" spans="1:10" s="104" customFormat="1" ht="24.75" customHeight="1" hidden="1" outlineLevel="1">
      <c r="A67" s="113"/>
      <c r="B67" s="113"/>
      <c r="C67" s="109" t="s">
        <v>616</v>
      </c>
      <c r="D67" s="110" t="s">
        <v>569</v>
      </c>
      <c r="E67" s="110">
        <v>22</v>
      </c>
      <c r="F67" s="100"/>
      <c r="G67" s="125"/>
      <c r="H67" s="126"/>
      <c r="I67" s="128"/>
      <c r="J67" s="106"/>
    </row>
    <row r="68" spans="1:10" s="104" customFormat="1" ht="24.75" customHeight="1" hidden="1" outlineLevel="1">
      <c r="A68" s="113"/>
      <c r="B68" s="113"/>
      <c r="C68" s="109"/>
      <c r="D68" s="110"/>
      <c r="E68" s="110"/>
      <c r="F68" s="110"/>
      <c r="G68" s="110"/>
      <c r="H68" s="126"/>
      <c r="I68" s="129"/>
      <c r="J68" s="106"/>
    </row>
    <row r="69" spans="1:11" s="104" customFormat="1" ht="24.75" customHeight="1" hidden="1" outlineLevel="1">
      <c r="A69" s="113">
        <v>6</v>
      </c>
      <c r="B69" s="113" t="s">
        <v>617</v>
      </c>
      <c r="C69" s="109" t="s">
        <v>618</v>
      </c>
      <c r="D69" s="110" t="s">
        <v>566</v>
      </c>
      <c r="E69" s="110">
        <v>17</v>
      </c>
      <c r="F69" s="99"/>
      <c r="G69" s="99"/>
      <c r="H69" s="101">
        <v>0</v>
      </c>
      <c r="I69" s="102">
        <v>5</v>
      </c>
      <c r="J69" s="103">
        <v>5</v>
      </c>
      <c r="K69" s="104" t="s">
        <v>732</v>
      </c>
    </row>
    <row r="70" spans="1:10" s="104" customFormat="1" ht="24.75" customHeight="1" hidden="1" outlineLevel="1">
      <c r="A70" s="113"/>
      <c r="B70" s="113"/>
      <c r="C70" s="109" t="s">
        <v>619</v>
      </c>
      <c r="D70" s="110" t="s">
        <v>566</v>
      </c>
      <c r="E70" s="110">
        <v>18</v>
      </c>
      <c r="F70" s="99"/>
      <c r="G70" s="99"/>
      <c r="H70" s="101"/>
      <c r="I70" s="105"/>
      <c r="J70" s="106"/>
    </row>
    <row r="71" spans="1:10" s="104" customFormat="1" ht="24.75" customHeight="1" hidden="1" outlineLevel="1">
      <c r="A71" s="113"/>
      <c r="B71" s="113"/>
      <c r="C71" s="109" t="s">
        <v>620</v>
      </c>
      <c r="D71" s="110" t="s">
        <v>569</v>
      </c>
      <c r="E71" s="110">
        <v>2</v>
      </c>
      <c r="F71" s="100"/>
      <c r="G71" s="125"/>
      <c r="H71" s="101"/>
      <c r="I71" s="107"/>
      <c r="J71" s="108"/>
    </row>
    <row r="72" spans="1:11" s="104" customFormat="1" ht="24.75" customHeight="1" hidden="1" outlineLevel="1">
      <c r="A72" s="113"/>
      <c r="B72" s="113" t="s">
        <v>621</v>
      </c>
      <c r="C72" s="109" t="s">
        <v>622</v>
      </c>
      <c r="D72" s="110" t="s">
        <v>564</v>
      </c>
      <c r="E72" s="110">
        <v>77</v>
      </c>
      <c r="F72" s="99"/>
      <c r="G72" s="99"/>
      <c r="H72" s="101">
        <v>0</v>
      </c>
      <c r="I72" s="102" t="s">
        <v>707</v>
      </c>
      <c r="J72" s="103">
        <v>1</v>
      </c>
      <c r="K72" s="104" t="s">
        <v>733</v>
      </c>
    </row>
    <row r="73" spans="1:10" s="104" customFormat="1" ht="24.75" customHeight="1" hidden="1" outlineLevel="1">
      <c r="A73" s="113"/>
      <c r="B73" s="113"/>
      <c r="C73" s="109" t="s">
        <v>623</v>
      </c>
      <c r="D73" s="110" t="s">
        <v>569</v>
      </c>
      <c r="E73" s="110">
        <v>44</v>
      </c>
      <c r="F73" s="99"/>
      <c r="G73" s="99"/>
      <c r="H73" s="101"/>
      <c r="I73" s="105"/>
      <c r="J73" s="106"/>
    </row>
    <row r="74" spans="1:10" s="104" customFormat="1" ht="24.75" customHeight="1" hidden="1" outlineLevel="1">
      <c r="A74" s="113"/>
      <c r="B74" s="113"/>
      <c r="C74" s="109" t="s">
        <v>592</v>
      </c>
      <c r="D74" s="110" t="s">
        <v>559</v>
      </c>
      <c r="E74" s="110">
        <v>91</v>
      </c>
      <c r="F74" s="99"/>
      <c r="G74" s="99"/>
      <c r="H74" s="101"/>
      <c r="I74" s="107"/>
      <c r="J74" s="108"/>
    </row>
    <row r="75" spans="1:11" s="130" customFormat="1" ht="24.75" customHeight="1" hidden="1" outlineLevel="1">
      <c r="A75" s="113"/>
      <c r="B75" s="114" t="s">
        <v>624</v>
      </c>
      <c r="C75" s="109" t="s">
        <v>625</v>
      </c>
      <c r="D75" s="110" t="s">
        <v>566</v>
      </c>
      <c r="E75" s="110">
        <v>11</v>
      </c>
      <c r="F75" s="99"/>
      <c r="G75" s="99"/>
      <c r="H75" s="101">
        <v>0</v>
      </c>
      <c r="I75" s="102" t="s">
        <v>707</v>
      </c>
      <c r="J75" s="102">
        <v>1</v>
      </c>
      <c r="K75" s="104" t="s">
        <v>734</v>
      </c>
    </row>
    <row r="76" spans="1:10" s="130" customFormat="1" ht="24.75" customHeight="1" hidden="1" outlineLevel="1">
      <c r="A76" s="113"/>
      <c r="B76" s="114"/>
      <c r="C76" s="109" t="s">
        <v>626</v>
      </c>
      <c r="D76" s="110" t="s">
        <v>566</v>
      </c>
      <c r="E76" s="110">
        <v>70</v>
      </c>
      <c r="F76" s="99"/>
      <c r="G76" s="99"/>
      <c r="H76" s="101"/>
      <c r="I76" s="105"/>
      <c r="J76" s="105"/>
    </row>
    <row r="77" spans="1:10" s="130" customFormat="1" ht="24.75" customHeight="1" hidden="1" outlineLevel="1">
      <c r="A77" s="113"/>
      <c r="B77" s="114"/>
      <c r="C77" s="109" t="s">
        <v>627</v>
      </c>
      <c r="D77" s="110" t="s">
        <v>559</v>
      </c>
      <c r="E77" s="110">
        <v>74</v>
      </c>
      <c r="F77" s="99"/>
      <c r="G77" s="99"/>
      <c r="H77" s="101"/>
      <c r="I77" s="107"/>
      <c r="J77" s="107"/>
    </row>
    <row r="78" spans="1:11" s="104" customFormat="1" ht="24.75" customHeight="1" hidden="1" outlineLevel="1">
      <c r="A78" s="113"/>
      <c r="B78" s="114" t="s">
        <v>628</v>
      </c>
      <c r="C78" s="109" t="s">
        <v>562</v>
      </c>
      <c r="D78" s="110" t="s">
        <v>559</v>
      </c>
      <c r="E78" s="110">
        <v>5</v>
      </c>
      <c r="F78" s="100"/>
      <c r="G78" s="99"/>
      <c r="H78" s="101">
        <v>0</v>
      </c>
      <c r="I78" s="102" t="s">
        <v>707</v>
      </c>
      <c r="J78" s="102">
        <v>1</v>
      </c>
      <c r="K78" s="104" t="s">
        <v>735</v>
      </c>
    </row>
    <row r="79" spans="1:10" s="104" customFormat="1" ht="24.75" customHeight="1" hidden="1" outlineLevel="1">
      <c r="A79" s="113"/>
      <c r="B79" s="114"/>
      <c r="C79" s="109" t="s">
        <v>629</v>
      </c>
      <c r="D79" s="110" t="s">
        <v>559</v>
      </c>
      <c r="E79" s="110">
        <v>78</v>
      </c>
      <c r="F79" s="99"/>
      <c r="G79" s="99"/>
      <c r="H79" s="101"/>
      <c r="I79" s="105"/>
      <c r="J79" s="105"/>
    </row>
    <row r="80" spans="1:10" s="104" customFormat="1" ht="24.75" customHeight="1" hidden="1" outlineLevel="1">
      <c r="A80" s="113"/>
      <c r="B80" s="114"/>
      <c r="C80" s="109" t="s">
        <v>630</v>
      </c>
      <c r="D80" s="110" t="s">
        <v>564</v>
      </c>
      <c r="E80" s="110">
        <v>55</v>
      </c>
      <c r="F80" s="100"/>
      <c r="G80" s="131"/>
      <c r="H80" s="101"/>
      <c r="I80" s="107"/>
      <c r="J80" s="107"/>
    </row>
    <row r="81" spans="1:11" s="104" customFormat="1" ht="24.75" customHeight="1" hidden="1" outlineLevel="1">
      <c r="A81" s="113"/>
      <c r="B81" s="113" t="s">
        <v>631</v>
      </c>
      <c r="C81" s="109" t="s">
        <v>632</v>
      </c>
      <c r="D81" s="110" t="s">
        <v>557</v>
      </c>
      <c r="E81" s="110">
        <v>10</v>
      </c>
      <c r="F81" s="110"/>
      <c r="G81" s="110"/>
      <c r="H81" s="132">
        <v>0</v>
      </c>
      <c r="I81" s="103" t="s">
        <v>707</v>
      </c>
      <c r="J81" s="103">
        <v>1</v>
      </c>
      <c r="K81" s="104" t="s">
        <v>736</v>
      </c>
    </row>
    <row r="82" spans="1:10" s="104" customFormat="1" ht="24.75" customHeight="1" hidden="1" outlineLevel="1">
      <c r="A82" s="113"/>
      <c r="B82" s="113"/>
      <c r="C82" s="109" t="s">
        <v>633</v>
      </c>
      <c r="D82" s="110" t="s">
        <v>569</v>
      </c>
      <c r="E82" s="110">
        <v>92</v>
      </c>
      <c r="F82" s="112"/>
      <c r="G82" s="133"/>
      <c r="H82" s="132"/>
      <c r="I82" s="106"/>
      <c r="J82" s="106"/>
    </row>
    <row r="83" spans="1:10" s="104" customFormat="1" ht="24.75" customHeight="1" hidden="1" outlineLevel="1">
      <c r="A83" s="113"/>
      <c r="B83" s="113"/>
      <c r="C83" s="109" t="s">
        <v>578</v>
      </c>
      <c r="D83" s="110" t="s">
        <v>569</v>
      </c>
      <c r="E83" s="110">
        <v>93</v>
      </c>
      <c r="F83" s="112"/>
      <c r="G83" s="133"/>
      <c r="H83" s="132"/>
      <c r="I83" s="108"/>
      <c r="J83" s="108"/>
    </row>
    <row r="84" spans="1:11" s="104" customFormat="1" ht="24.75" customHeight="1" hidden="1" outlineLevel="1">
      <c r="A84" s="134"/>
      <c r="B84" s="116" t="s">
        <v>634</v>
      </c>
      <c r="C84" s="109" t="s">
        <v>630</v>
      </c>
      <c r="D84" s="110" t="s">
        <v>564</v>
      </c>
      <c r="E84" s="110">
        <v>55</v>
      </c>
      <c r="F84" s="112"/>
      <c r="G84" s="115"/>
      <c r="H84" s="135">
        <v>0</v>
      </c>
      <c r="I84" s="102" t="s">
        <v>707</v>
      </c>
      <c r="J84" s="103">
        <v>1</v>
      </c>
      <c r="K84" s="104" t="s">
        <v>737</v>
      </c>
    </row>
    <row r="85" spans="1:10" s="104" customFormat="1" ht="24.75" customHeight="1" hidden="1" outlineLevel="1">
      <c r="A85" s="136"/>
      <c r="B85" s="118"/>
      <c r="C85" s="109" t="s">
        <v>629</v>
      </c>
      <c r="D85" s="110" t="s">
        <v>559</v>
      </c>
      <c r="E85" s="110">
        <v>78</v>
      </c>
      <c r="F85" s="112"/>
      <c r="G85" s="133"/>
      <c r="H85" s="137"/>
      <c r="I85" s="105"/>
      <c r="J85" s="106"/>
    </row>
    <row r="86" spans="1:10" s="104" customFormat="1" ht="24.75" customHeight="1" hidden="1" outlineLevel="1">
      <c r="A86" s="138"/>
      <c r="B86" s="120"/>
      <c r="C86" s="109" t="s">
        <v>565</v>
      </c>
      <c r="D86" s="110" t="s">
        <v>566</v>
      </c>
      <c r="E86" s="110">
        <v>10</v>
      </c>
      <c r="F86" s="112"/>
      <c r="G86" s="133"/>
      <c r="H86" s="139"/>
      <c r="I86" s="107"/>
      <c r="J86" s="108"/>
    </row>
    <row r="87" spans="1:11" s="104" customFormat="1" ht="24.75" customHeight="1" hidden="1" outlineLevel="1">
      <c r="A87" s="96"/>
      <c r="B87" s="113" t="s">
        <v>635</v>
      </c>
      <c r="C87" s="109" t="s">
        <v>636</v>
      </c>
      <c r="D87" s="110" t="s">
        <v>569</v>
      </c>
      <c r="E87" s="110">
        <v>14</v>
      </c>
      <c r="F87" s="110"/>
      <c r="G87" s="110"/>
      <c r="H87" s="132">
        <v>0</v>
      </c>
      <c r="I87" s="102" t="s">
        <v>707</v>
      </c>
      <c r="J87" s="103">
        <v>1</v>
      </c>
      <c r="K87" s="104" t="s">
        <v>738</v>
      </c>
    </row>
    <row r="88" spans="1:10" s="104" customFormat="1" ht="24.75" customHeight="1" hidden="1" outlineLevel="1">
      <c r="A88" s="96"/>
      <c r="B88" s="113"/>
      <c r="C88" s="109" t="s">
        <v>615</v>
      </c>
      <c r="D88" s="110" t="s">
        <v>569</v>
      </c>
      <c r="E88" s="110">
        <v>15</v>
      </c>
      <c r="F88" s="110"/>
      <c r="G88" s="110"/>
      <c r="H88" s="132"/>
      <c r="I88" s="105"/>
      <c r="J88" s="106"/>
    </row>
    <row r="89" spans="1:10" s="104" customFormat="1" ht="24.75" customHeight="1" hidden="1" outlineLevel="1">
      <c r="A89" s="96"/>
      <c r="B89" s="113"/>
      <c r="C89" s="109" t="s">
        <v>361</v>
      </c>
      <c r="D89" s="110" t="s">
        <v>637</v>
      </c>
      <c r="E89" s="110">
        <v>90</v>
      </c>
      <c r="F89" s="110"/>
      <c r="G89" s="110"/>
      <c r="H89" s="132"/>
      <c r="I89" s="107"/>
      <c r="J89" s="108"/>
    </row>
    <row r="90" spans="1:11" s="104" customFormat="1" ht="24.75" customHeight="1" hidden="1" outlineLevel="1">
      <c r="A90" s="96"/>
      <c r="B90" s="114" t="s">
        <v>638</v>
      </c>
      <c r="C90" s="109" t="s">
        <v>304</v>
      </c>
      <c r="D90" s="110" t="s">
        <v>637</v>
      </c>
      <c r="E90" s="110">
        <v>71</v>
      </c>
      <c r="F90" s="110"/>
      <c r="G90" s="110"/>
      <c r="H90" s="132">
        <v>0</v>
      </c>
      <c r="I90" s="102" t="s">
        <v>707</v>
      </c>
      <c r="J90" s="103">
        <v>1</v>
      </c>
      <c r="K90" s="104" t="s">
        <v>739</v>
      </c>
    </row>
    <row r="91" spans="1:10" s="104" customFormat="1" ht="24.75" customHeight="1" hidden="1" outlineLevel="1">
      <c r="A91" s="96"/>
      <c r="B91" s="114"/>
      <c r="C91" s="109" t="s">
        <v>639</v>
      </c>
      <c r="D91" s="110" t="s">
        <v>637</v>
      </c>
      <c r="E91" s="110">
        <v>77</v>
      </c>
      <c r="F91" s="110"/>
      <c r="G91" s="110"/>
      <c r="H91" s="132"/>
      <c r="I91" s="105"/>
      <c r="J91" s="106"/>
    </row>
    <row r="92" spans="1:10" s="104" customFormat="1" ht="24.75" customHeight="1" hidden="1" outlineLevel="1">
      <c r="A92" s="96"/>
      <c r="B92" s="114"/>
      <c r="C92" s="109" t="s">
        <v>390</v>
      </c>
      <c r="D92" s="110" t="s">
        <v>640</v>
      </c>
      <c r="E92" s="110">
        <v>41</v>
      </c>
      <c r="F92" s="110"/>
      <c r="G92" s="110"/>
      <c r="H92" s="132"/>
      <c r="I92" s="107"/>
      <c r="J92" s="108"/>
    </row>
    <row r="93" spans="1:10" s="104" customFormat="1" ht="24.75" customHeight="1" hidden="1" outlineLevel="1">
      <c r="A93" s="113"/>
      <c r="B93" s="113" t="s">
        <v>192</v>
      </c>
      <c r="C93" s="109" t="s">
        <v>641</v>
      </c>
      <c r="D93" s="110" t="s">
        <v>569</v>
      </c>
      <c r="E93" s="110">
        <v>11</v>
      </c>
      <c r="F93" s="110"/>
      <c r="G93" s="110"/>
      <c r="H93" s="132">
        <v>0</v>
      </c>
      <c r="I93" s="102" t="s">
        <v>707</v>
      </c>
      <c r="J93" s="103">
        <v>1</v>
      </c>
    </row>
    <row r="94" spans="1:10" s="104" customFormat="1" ht="24.75" customHeight="1" hidden="1" outlineLevel="1">
      <c r="A94" s="113"/>
      <c r="B94" s="113"/>
      <c r="C94" s="109" t="s">
        <v>642</v>
      </c>
      <c r="D94" s="110" t="s">
        <v>569</v>
      </c>
      <c r="E94" s="110">
        <v>9</v>
      </c>
      <c r="F94" s="112"/>
      <c r="G94" s="133"/>
      <c r="H94" s="132"/>
      <c r="I94" s="107"/>
      <c r="J94" s="106"/>
    </row>
    <row r="95" spans="1:10" s="104" customFormat="1" ht="24.75" customHeight="1" hidden="1" outlineLevel="1">
      <c r="A95" s="113"/>
      <c r="B95" s="113" t="s">
        <v>643</v>
      </c>
      <c r="C95" s="109" t="s">
        <v>644</v>
      </c>
      <c r="D95" s="110" t="s">
        <v>637</v>
      </c>
      <c r="E95" s="110">
        <v>42</v>
      </c>
      <c r="F95" s="110"/>
      <c r="G95" s="110"/>
      <c r="H95" s="132">
        <v>0</v>
      </c>
      <c r="I95" s="103" t="s">
        <v>707</v>
      </c>
      <c r="J95" s="103">
        <v>1</v>
      </c>
    </row>
    <row r="96" spans="1:10" s="104" customFormat="1" ht="24.75" customHeight="1" hidden="1" outlineLevel="1">
      <c r="A96" s="113"/>
      <c r="B96" s="113"/>
      <c r="C96" s="109" t="s">
        <v>645</v>
      </c>
      <c r="D96" s="110" t="s">
        <v>637</v>
      </c>
      <c r="E96" s="110">
        <v>16</v>
      </c>
      <c r="F96" s="110"/>
      <c r="G96" s="110"/>
      <c r="H96" s="132"/>
      <c r="I96" s="106"/>
      <c r="J96" s="106"/>
    </row>
    <row r="97" spans="1:10" s="104" customFormat="1" ht="24.75" customHeight="1" hidden="1" outlineLevel="1">
      <c r="A97" s="113"/>
      <c r="B97" s="113"/>
      <c r="C97" s="109" t="s">
        <v>573</v>
      </c>
      <c r="D97" s="110" t="s">
        <v>569</v>
      </c>
      <c r="E97" s="110">
        <v>23</v>
      </c>
      <c r="F97" s="110"/>
      <c r="G97" s="110"/>
      <c r="H97" s="132"/>
      <c r="I97" s="108"/>
      <c r="J97" s="106"/>
    </row>
    <row r="98" spans="1:10" s="104" customFormat="1" ht="24.75" customHeight="1" hidden="1" outlineLevel="1">
      <c r="A98" s="113"/>
      <c r="B98" s="113" t="s">
        <v>646</v>
      </c>
      <c r="C98" s="109" t="s">
        <v>609</v>
      </c>
      <c r="D98" s="110" t="s">
        <v>569</v>
      </c>
      <c r="E98" s="110">
        <v>81</v>
      </c>
      <c r="F98" s="110"/>
      <c r="G98" s="110"/>
      <c r="H98" s="132">
        <v>0</v>
      </c>
      <c r="I98" s="103" t="s">
        <v>707</v>
      </c>
      <c r="J98" s="103">
        <v>1</v>
      </c>
    </row>
    <row r="99" spans="1:10" s="104" customFormat="1" ht="24.75" customHeight="1" hidden="1" outlineLevel="1">
      <c r="A99" s="113"/>
      <c r="B99" s="113"/>
      <c r="C99" s="109" t="s">
        <v>586</v>
      </c>
      <c r="D99" s="110" t="s">
        <v>569</v>
      </c>
      <c r="E99" s="110">
        <v>82</v>
      </c>
      <c r="F99" s="110"/>
      <c r="G99" s="110"/>
      <c r="H99" s="132"/>
      <c r="I99" s="106"/>
      <c r="J99" s="106"/>
    </row>
    <row r="100" spans="1:10" s="104" customFormat="1" ht="24.75" customHeight="1" hidden="1" outlineLevel="1">
      <c r="A100" s="113"/>
      <c r="B100" s="113"/>
      <c r="C100" s="109"/>
      <c r="D100" s="110"/>
      <c r="E100" s="110"/>
      <c r="F100" s="110"/>
      <c r="G100" s="110"/>
      <c r="H100" s="132"/>
      <c r="I100" s="108"/>
      <c r="J100" s="108"/>
    </row>
    <row r="101" spans="1:10" s="104" customFormat="1" ht="24.75" customHeight="1" hidden="1" outlineLevel="1">
      <c r="A101" s="113"/>
      <c r="B101" s="113" t="s">
        <v>647</v>
      </c>
      <c r="C101" s="109" t="s">
        <v>598</v>
      </c>
      <c r="D101" s="110" t="s">
        <v>587</v>
      </c>
      <c r="E101" s="110">
        <v>42</v>
      </c>
      <c r="F101" s="110"/>
      <c r="G101" s="110"/>
      <c r="H101" s="132">
        <v>0</v>
      </c>
      <c r="I101" s="106" t="s">
        <v>707</v>
      </c>
      <c r="J101" s="103">
        <v>1</v>
      </c>
    </row>
    <row r="102" spans="1:10" s="104" customFormat="1" ht="24.75" customHeight="1" hidden="1" outlineLevel="1">
      <c r="A102" s="113"/>
      <c r="B102" s="113"/>
      <c r="C102" s="109" t="s">
        <v>599</v>
      </c>
      <c r="D102" s="110" t="s">
        <v>587</v>
      </c>
      <c r="E102" s="110">
        <v>30</v>
      </c>
      <c r="F102" s="110"/>
      <c r="G102" s="110"/>
      <c r="H102" s="132"/>
      <c r="I102" s="108"/>
      <c r="J102" s="106"/>
    </row>
    <row r="103" spans="1:10" s="104" customFormat="1" ht="24.75" customHeight="1" hidden="1" outlineLevel="1">
      <c r="A103" s="113"/>
      <c r="B103" s="113"/>
      <c r="C103" s="109" t="s">
        <v>648</v>
      </c>
      <c r="D103" s="110" t="s">
        <v>637</v>
      </c>
      <c r="E103" s="110">
        <v>17</v>
      </c>
      <c r="F103" s="110"/>
      <c r="G103" s="110"/>
      <c r="H103" s="132"/>
      <c r="I103" s="103"/>
      <c r="J103" s="108"/>
    </row>
    <row r="104" spans="1:10" s="104" customFormat="1" ht="24.75" customHeight="1" hidden="1" outlineLevel="1">
      <c r="A104" s="113"/>
      <c r="B104" s="114" t="s">
        <v>649</v>
      </c>
      <c r="C104" s="109" t="s">
        <v>650</v>
      </c>
      <c r="D104" s="110" t="s">
        <v>637</v>
      </c>
      <c r="E104" s="110">
        <v>48</v>
      </c>
      <c r="F104" s="110"/>
      <c r="G104" s="110"/>
      <c r="H104" s="132">
        <v>0</v>
      </c>
      <c r="I104" s="106" t="s">
        <v>707</v>
      </c>
      <c r="J104" s="103">
        <v>1</v>
      </c>
    </row>
    <row r="105" spans="1:10" s="104" customFormat="1" ht="24.75" customHeight="1" hidden="1" outlineLevel="1">
      <c r="A105" s="113"/>
      <c r="B105" s="114"/>
      <c r="C105" s="109" t="s">
        <v>651</v>
      </c>
      <c r="D105" s="110" t="s">
        <v>637</v>
      </c>
      <c r="E105" s="110">
        <v>33</v>
      </c>
      <c r="F105" s="110"/>
      <c r="G105" s="110"/>
      <c r="H105" s="132"/>
      <c r="I105" s="108"/>
      <c r="J105" s="106"/>
    </row>
    <row r="106" spans="1:10" s="104" customFormat="1" ht="24.75" customHeight="1" hidden="1" outlineLevel="1">
      <c r="A106" s="113"/>
      <c r="B106" s="114"/>
      <c r="C106" s="109"/>
      <c r="D106" s="110"/>
      <c r="E106" s="110"/>
      <c r="F106" s="110"/>
      <c r="G106" s="110"/>
      <c r="H106" s="132"/>
      <c r="I106" s="103"/>
      <c r="J106" s="108"/>
    </row>
    <row r="107" spans="1:10" s="104" customFormat="1" ht="24.75" customHeight="1" hidden="1" outlineLevel="1">
      <c r="A107" s="113"/>
      <c r="B107" s="113" t="s">
        <v>631</v>
      </c>
      <c r="C107" s="109" t="s">
        <v>577</v>
      </c>
      <c r="D107" s="110" t="s">
        <v>569</v>
      </c>
      <c r="E107" s="110">
        <v>91</v>
      </c>
      <c r="F107" s="110"/>
      <c r="G107" s="110"/>
      <c r="H107" s="132">
        <v>0</v>
      </c>
      <c r="I107" s="106" t="s">
        <v>707</v>
      </c>
      <c r="J107" s="103">
        <v>1</v>
      </c>
    </row>
    <row r="108" spans="1:10" s="104" customFormat="1" ht="24.75" customHeight="1" hidden="1" outlineLevel="1">
      <c r="A108" s="113"/>
      <c r="B108" s="113"/>
      <c r="C108" s="109" t="s">
        <v>578</v>
      </c>
      <c r="D108" s="110" t="s">
        <v>569</v>
      </c>
      <c r="E108" s="110">
        <v>93</v>
      </c>
      <c r="F108" s="110"/>
      <c r="G108" s="110"/>
      <c r="H108" s="132"/>
      <c r="I108" s="108"/>
      <c r="J108" s="106"/>
    </row>
    <row r="109" spans="1:10" s="104" customFormat="1" ht="24.75" customHeight="1" hidden="1" outlineLevel="1">
      <c r="A109" s="113"/>
      <c r="B109" s="113"/>
      <c r="C109" s="109" t="s">
        <v>612</v>
      </c>
      <c r="D109" s="110" t="s">
        <v>569</v>
      </c>
      <c r="E109" s="110">
        <v>95</v>
      </c>
      <c r="F109" s="110"/>
      <c r="G109" s="110"/>
      <c r="H109" s="132"/>
      <c r="I109" s="103"/>
      <c r="J109" s="108"/>
    </row>
    <row r="110" spans="1:10" s="104" customFormat="1" ht="24.75" customHeight="1" hidden="1" outlineLevel="1">
      <c r="A110" s="113"/>
      <c r="B110" s="113" t="s">
        <v>236</v>
      </c>
      <c r="C110" s="140" t="s">
        <v>652</v>
      </c>
      <c r="D110" s="110" t="s">
        <v>637</v>
      </c>
      <c r="E110" s="110">
        <v>31</v>
      </c>
      <c r="F110" s="110"/>
      <c r="G110" s="110"/>
      <c r="H110" s="132">
        <v>0</v>
      </c>
      <c r="I110" s="106" t="s">
        <v>707</v>
      </c>
      <c r="J110" s="103">
        <v>1</v>
      </c>
    </row>
    <row r="111" spans="1:10" s="104" customFormat="1" ht="24.75" customHeight="1" hidden="1" outlineLevel="1">
      <c r="A111" s="113"/>
      <c r="B111" s="113"/>
      <c r="C111" s="109" t="s">
        <v>234</v>
      </c>
      <c r="D111" s="110" t="s">
        <v>653</v>
      </c>
      <c r="E111" s="110">
        <v>32</v>
      </c>
      <c r="F111" s="110"/>
      <c r="G111" s="110"/>
      <c r="H111" s="132"/>
      <c r="I111" s="108"/>
      <c r="J111" s="106"/>
    </row>
    <row r="112" spans="1:10" s="104" customFormat="1" ht="24.75" customHeight="1" hidden="1" outlineLevel="1">
      <c r="A112" s="113"/>
      <c r="B112" s="113"/>
      <c r="C112" s="109" t="s">
        <v>205</v>
      </c>
      <c r="D112" s="110" t="s">
        <v>653</v>
      </c>
      <c r="E112" s="110">
        <v>33</v>
      </c>
      <c r="F112" s="110"/>
      <c r="G112" s="110"/>
      <c r="H112" s="132"/>
      <c r="I112" s="103"/>
      <c r="J112" s="106"/>
    </row>
    <row r="113" spans="1:10" s="104" customFormat="1" ht="24.75" customHeight="1" hidden="1" outlineLevel="1">
      <c r="A113" s="113"/>
      <c r="B113" s="113"/>
      <c r="C113" s="109" t="s">
        <v>200</v>
      </c>
      <c r="D113" s="110" t="s">
        <v>653</v>
      </c>
      <c r="E113" s="110">
        <v>51</v>
      </c>
      <c r="F113" s="110"/>
      <c r="G113" s="110"/>
      <c r="H113" s="132"/>
      <c r="I113" s="106"/>
      <c r="J113" s="108"/>
    </row>
    <row r="114" spans="1:10" s="104" customFormat="1" ht="24.75" customHeight="1" hidden="1" outlineLevel="1">
      <c r="A114" s="113"/>
      <c r="B114" s="113" t="s">
        <v>654</v>
      </c>
      <c r="C114" s="140" t="s">
        <v>655</v>
      </c>
      <c r="D114" s="110" t="s">
        <v>587</v>
      </c>
      <c r="E114" s="110">
        <v>24</v>
      </c>
      <c r="F114" s="110"/>
      <c r="G114" s="110"/>
      <c r="H114" s="132">
        <v>0</v>
      </c>
      <c r="I114" s="108" t="s">
        <v>707</v>
      </c>
      <c r="J114" s="103">
        <v>1</v>
      </c>
    </row>
    <row r="115" spans="1:10" s="104" customFormat="1" ht="24.75" customHeight="1" hidden="1" outlineLevel="1">
      <c r="A115" s="113"/>
      <c r="B115" s="113"/>
      <c r="C115" s="140" t="s">
        <v>656</v>
      </c>
      <c r="D115" s="110" t="s">
        <v>587</v>
      </c>
      <c r="E115" s="110">
        <v>46</v>
      </c>
      <c r="F115" s="110"/>
      <c r="G115" s="110"/>
      <c r="H115" s="132"/>
      <c r="I115" s="103"/>
      <c r="J115" s="106"/>
    </row>
    <row r="116" spans="1:10" s="104" customFormat="1" ht="24.75" customHeight="1" hidden="1" outlineLevel="1">
      <c r="A116" s="113"/>
      <c r="B116" s="113"/>
      <c r="C116" s="140" t="s">
        <v>586</v>
      </c>
      <c r="D116" s="110" t="s">
        <v>587</v>
      </c>
      <c r="E116" s="110">
        <v>81</v>
      </c>
      <c r="F116" s="110"/>
      <c r="G116" s="110"/>
      <c r="H116" s="132"/>
      <c r="I116" s="106"/>
      <c r="J116" s="108"/>
    </row>
    <row r="117" spans="1:10" s="104" customFormat="1" ht="24.75" customHeight="1" hidden="1" outlineLevel="1">
      <c r="A117" s="113"/>
      <c r="B117" s="114" t="s">
        <v>657</v>
      </c>
      <c r="C117" s="109" t="s">
        <v>658</v>
      </c>
      <c r="D117" s="110" t="s">
        <v>566</v>
      </c>
      <c r="E117" s="110">
        <v>73</v>
      </c>
      <c r="F117" s="110"/>
      <c r="G117" s="110"/>
      <c r="H117" s="132">
        <v>0</v>
      </c>
      <c r="I117" s="141" t="s">
        <v>707</v>
      </c>
      <c r="J117" s="103">
        <v>1</v>
      </c>
    </row>
    <row r="118" spans="1:10" s="104" customFormat="1" ht="24.75" customHeight="1" hidden="1" outlineLevel="1">
      <c r="A118" s="113"/>
      <c r="B118" s="114"/>
      <c r="C118" s="109" t="s">
        <v>659</v>
      </c>
      <c r="D118" s="110" t="s">
        <v>566</v>
      </c>
      <c r="E118" s="110">
        <v>6</v>
      </c>
      <c r="F118" s="110"/>
      <c r="G118" s="110"/>
      <c r="H118" s="132"/>
      <c r="I118" s="103"/>
      <c r="J118" s="106"/>
    </row>
    <row r="119" spans="1:10" s="104" customFormat="1" ht="24.75" customHeight="1" hidden="1" outlineLevel="1">
      <c r="A119" s="113"/>
      <c r="B119" s="114"/>
      <c r="C119" s="109" t="s">
        <v>660</v>
      </c>
      <c r="D119" s="110" t="s">
        <v>559</v>
      </c>
      <c r="E119" s="110">
        <v>42</v>
      </c>
      <c r="F119" s="110"/>
      <c r="G119" s="110"/>
      <c r="H119" s="132"/>
      <c r="I119" s="106"/>
      <c r="J119" s="108"/>
    </row>
    <row r="120" spans="1:10" s="104" customFormat="1" ht="24.75" customHeight="1" hidden="1" outlineLevel="1">
      <c r="A120" s="113"/>
      <c r="B120" s="114" t="s">
        <v>661</v>
      </c>
      <c r="C120" s="109" t="s">
        <v>662</v>
      </c>
      <c r="D120" s="110" t="s">
        <v>566</v>
      </c>
      <c r="E120" s="110">
        <v>7</v>
      </c>
      <c r="F120" s="110"/>
      <c r="G120" s="110"/>
      <c r="H120" s="132">
        <v>0</v>
      </c>
      <c r="I120" s="108" t="s">
        <v>707</v>
      </c>
      <c r="J120" s="103">
        <v>1</v>
      </c>
    </row>
    <row r="121" spans="1:10" s="104" customFormat="1" ht="24.75" customHeight="1" hidden="1" outlineLevel="1">
      <c r="A121" s="113"/>
      <c r="B121" s="114"/>
      <c r="C121" s="109" t="s">
        <v>663</v>
      </c>
      <c r="D121" s="110" t="s">
        <v>566</v>
      </c>
      <c r="E121" s="110">
        <v>10</v>
      </c>
      <c r="F121" s="110"/>
      <c r="G121" s="110"/>
      <c r="H121" s="132"/>
      <c r="I121" s="103"/>
      <c r="J121" s="106"/>
    </row>
    <row r="122" spans="1:10" s="104" customFormat="1" ht="24.75" customHeight="1" hidden="1" outlineLevel="1">
      <c r="A122" s="113"/>
      <c r="B122" s="114"/>
      <c r="C122" s="109"/>
      <c r="D122" s="110"/>
      <c r="E122" s="110"/>
      <c r="F122" s="110"/>
      <c r="G122" s="110"/>
      <c r="H122" s="132"/>
      <c r="I122" s="106"/>
      <c r="J122" s="108"/>
    </row>
    <row r="123" spans="1:10" s="104" customFormat="1" ht="24.75" customHeight="1" hidden="1" outlineLevel="1">
      <c r="A123" s="113"/>
      <c r="B123" s="113" t="s">
        <v>664</v>
      </c>
      <c r="C123" s="109" t="s">
        <v>665</v>
      </c>
      <c r="D123" s="110" t="s">
        <v>587</v>
      </c>
      <c r="E123" s="110">
        <v>63</v>
      </c>
      <c r="F123" s="110"/>
      <c r="G123" s="110"/>
      <c r="H123" s="132">
        <v>0</v>
      </c>
      <c r="I123" s="108" t="s">
        <v>707</v>
      </c>
      <c r="J123" s="103">
        <v>1</v>
      </c>
    </row>
    <row r="124" spans="1:10" s="104" customFormat="1" ht="24.75" customHeight="1" hidden="1" outlineLevel="1">
      <c r="A124" s="113"/>
      <c r="B124" s="113"/>
      <c r="C124" s="109" t="s">
        <v>666</v>
      </c>
      <c r="D124" s="110" t="s">
        <v>587</v>
      </c>
      <c r="E124" s="110">
        <v>95</v>
      </c>
      <c r="F124" s="110"/>
      <c r="G124" s="110"/>
      <c r="H124" s="132"/>
      <c r="I124" s="103"/>
      <c r="J124" s="106"/>
    </row>
    <row r="125" spans="1:10" s="104" customFormat="1" ht="24.75" customHeight="1" hidden="1" outlineLevel="1">
      <c r="A125" s="113"/>
      <c r="B125" s="113"/>
      <c r="C125" s="109"/>
      <c r="D125" s="110"/>
      <c r="E125" s="110"/>
      <c r="F125" s="110"/>
      <c r="G125" s="110"/>
      <c r="H125" s="132"/>
      <c r="I125" s="106"/>
      <c r="J125" s="108"/>
    </row>
    <row r="126" spans="1:10" s="104" customFormat="1" ht="24.75" customHeight="1" hidden="1" outlineLevel="1">
      <c r="A126" s="113"/>
      <c r="B126" s="113" t="s">
        <v>667</v>
      </c>
      <c r="C126" s="140" t="s">
        <v>607</v>
      </c>
      <c r="D126" s="110" t="s">
        <v>557</v>
      </c>
      <c r="E126" s="110">
        <v>74</v>
      </c>
      <c r="F126" s="110"/>
      <c r="G126" s="110"/>
      <c r="H126" s="132">
        <v>0</v>
      </c>
      <c r="I126" s="108" t="s">
        <v>707</v>
      </c>
      <c r="J126" s="103">
        <v>1</v>
      </c>
    </row>
    <row r="127" spans="1:10" s="104" customFormat="1" ht="24.75" customHeight="1" hidden="1" outlineLevel="1">
      <c r="A127" s="113"/>
      <c r="B127" s="113"/>
      <c r="C127" s="140" t="s">
        <v>668</v>
      </c>
      <c r="D127" s="110" t="s">
        <v>566</v>
      </c>
      <c r="E127" s="110">
        <v>46</v>
      </c>
      <c r="F127" s="110"/>
      <c r="G127" s="110"/>
      <c r="H127" s="132"/>
      <c r="I127" s="103"/>
      <c r="J127" s="106"/>
    </row>
    <row r="128" spans="1:10" s="104" customFormat="1" ht="24.75" customHeight="1" hidden="1" outlineLevel="1">
      <c r="A128" s="113"/>
      <c r="B128" s="113"/>
      <c r="C128" s="109" t="s">
        <v>571</v>
      </c>
      <c r="D128" s="110" t="s">
        <v>559</v>
      </c>
      <c r="E128" s="110">
        <v>12</v>
      </c>
      <c r="F128" s="110"/>
      <c r="G128" s="110"/>
      <c r="H128" s="132"/>
      <c r="I128" s="106"/>
      <c r="J128" s="108"/>
    </row>
    <row r="129" spans="1:10" s="104" customFormat="1" ht="24.75" customHeight="1" hidden="1" outlineLevel="1">
      <c r="A129" s="113"/>
      <c r="B129" s="113" t="s">
        <v>669</v>
      </c>
      <c r="C129" s="109" t="s">
        <v>612</v>
      </c>
      <c r="D129" s="110" t="s">
        <v>569</v>
      </c>
      <c r="E129" s="110">
        <v>95</v>
      </c>
      <c r="F129" s="110"/>
      <c r="G129" s="110"/>
      <c r="H129" s="132">
        <v>0</v>
      </c>
      <c r="I129" s="108" t="s">
        <v>707</v>
      </c>
      <c r="J129" s="103">
        <v>1</v>
      </c>
    </row>
    <row r="130" spans="1:10" s="104" customFormat="1" ht="24.75" customHeight="1" hidden="1" outlineLevel="1">
      <c r="A130" s="113"/>
      <c r="B130" s="113"/>
      <c r="C130" s="109" t="s">
        <v>670</v>
      </c>
      <c r="D130" s="110" t="s">
        <v>569</v>
      </c>
      <c r="E130" s="110">
        <v>94</v>
      </c>
      <c r="F130" s="110"/>
      <c r="G130" s="110"/>
      <c r="H130" s="132"/>
      <c r="I130" s="103"/>
      <c r="J130" s="106"/>
    </row>
    <row r="131" spans="1:10" s="104" customFormat="1" ht="24.75" customHeight="1" hidden="1" outlineLevel="1">
      <c r="A131" s="113"/>
      <c r="B131" s="113"/>
      <c r="C131" s="109" t="s">
        <v>588</v>
      </c>
      <c r="D131" s="110" t="s">
        <v>587</v>
      </c>
      <c r="E131" s="110">
        <v>12</v>
      </c>
      <c r="F131" s="110"/>
      <c r="G131" s="110"/>
      <c r="H131" s="132"/>
      <c r="I131" s="106"/>
      <c r="J131" s="108"/>
    </row>
    <row r="132" spans="1:10" s="104" customFormat="1" ht="24.75" customHeight="1" hidden="1" outlineLevel="1">
      <c r="A132" s="113"/>
      <c r="B132" s="113" t="s">
        <v>671</v>
      </c>
      <c r="C132" s="140" t="s">
        <v>582</v>
      </c>
      <c r="D132" s="110" t="s">
        <v>557</v>
      </c>
      <c r="E132" s="110">
        <v>89</v>
      </c>
      <c r="F132" s="110"/>
      <c r="G132" s="110"/>
      <c r="H132" s="132">
        <v>0</v>
      </c>
      <c r="I132" s="108" t="s">
        <v>707</v>
      </c>
      <c r="J132" s="103">
        <v>1</v>
      </c>
    </row>
    <row r="133" spans="1:10" s="104" customFormat="1" ht="24.75" customHeight="1" hidden="1" outlineLevel="1">
      <c r="A133" s="113"/>
      <c r="B133" s="113"/>
      <c r="C133" s="109" t="s">
        <v>672</v>
      </c>
      <c r="D133" s="110" t="s">
        <v>564</v>
      </c>
      <c r="E133" s="110">
        <v>62</v>
      </c>
      <c r="F133" s="110"/>
      <c r="G133" s="110"/>
      <c r="H133" s="132"/>
      <c r="I133" s="103"/>
      <c r="J133" s="106"/>
    </row>
    <row r="134" spans="1:10" s="104" customFormat="1" ht="24.75" customHeight="1" hidden="1" outlineLevel="1">
      <c r="A134" s="113"/>
      <c r="B134" s="113"/>
      <c r="C134" s="109" t="s">
        <v>581</v>
      </c>
      <c r="D134" s="110" t="s">
        <v>564</v>
      </c>
      <c r="E134" s="110">
        <v>27</v>
      </c>
      <c r="F134" s="110"/>
      <c r="G134" s="110"/>
      <c r="H134" s="132"/>
      <c r="I134" s="106"/>
      <c r="J134" s="108"/>
    </row>
    <row r="135" spans="1:10" s="104" customFormat="1" ht="24.75" customHeight="1" hidden="1" outlineLevel="1">
      <c r="A135" s="113"/>
      <c r="B135" s="113" t="s">
        <v>673</v>
      </c>
      <c r="C135" s="109" t="s">
        <v>674</v>
      </c>
      <c r="D135" s="110" t="s">
        <v>637</v>
      </c>
      <c r="E135" s="110">
        <v>98</v>
      </c>
      <c r="F135" s="110"/>
      <c r="G135" s="110"/>
      <c r="H135" s="132">
        <v>0</v>
      </c>
      <c r="I135" s="108" t="s">
        <v>707</v>
      </c>
      <c r="J135" s="103">
        <v>1</v>
      </c>
    </row>
    <row r="136" spans="1:10" s="104" customFormat="1" ht="24.75" customHeight="1" hidden="1" outlineLevel="1">
      <c r="A136" s="113"/>
      <c r="B136" s="113"/>
      <c r="C136" s="109" t="s">
        <v>675</v>
      </c>
      <c r="D136" s="110" t="s">
        <v>637</v>
      </c>
      <c r="E136" s="110">
        <v>10</v>
      </c>
      <c r="F136" s="110"/>
      <c r="G136" s="110"/>
      <c r="H136" s="132"/>
      <c r="I136" s="103"/>
      <c r="J136" s="106"/>
    </row>
    <row r="137" spans="1:10" s="104" customFormat="1" ht="24.75" customHeight="1" hidden="1" outlineLevel="1">
      <c r="A137" s="113"/>
      <c r="B137" s="113"/>
      <c r="C137" s="109"/>
      <c r="D137" s="110"/>
      <c r="E137" s="110"/>
      <c r="F137" s="110"/>
      <c r="G137" s="110"/>
      <c r="H137" s="132"/>
      <c r="I137" s="106"/>
      <c r="J137" s="108"/>
    </row>
    <row r="138" spans="1:10" s="104" customFormat="1" ht="24.75" customHeight="1" hidden="1" outlineLevel="1">
      <c r="A138" s="113"/>
      <c r="B138" s="114" t="s">
        <v>624</v>
      </c>
      <c r="C138" s="109" t="s">
        <v>466</v>
      </c>
      <c r="D138" s="110" t="s">
        <v>637</v>
      </c>
      <c r="E138" s="110">
        <v>74</v>
      </c>
      <c r="F138" s="110"/>
      <c r="G138" s="110"/>
      <c r="H138" s="132">
        <v>0</v>
      </c>
      <c r="I138" s="108" t="s">
        <v>707</v>
      </c>
      <c r="J138" s="103">
        <v>1</v>
      </c>
    </row>
    <row r="139" spans="1:10" s="104" customFormat="1" ht="24.75" customHeight="1" hidden="1" outlineLevel="1">
      <c r="A139" s="113"/>
      <c r="B139" s="114"/>
      <c r="C139" s="109" t="s">
        <v>676</v>
      </c>
      <c r="D139" s="110" t="s">
        <v>637</v>
      </c>
      <c r="E139" s="110">
        <v>79</v>
      </c>
      <c r="F139" s="110"/>
      <c r="G139" s="110"/>
      <c r="H139" s="132"/>
      <c r="I139" s="103"/>
      <c r="J139" s="106"/>
    </row>
    <row r="140" spans="1:10" s="104" customFormat="1" ht="24.75" customHeight="1" hidden="1" outlineLevel="1">
      <c r="A140" s="113"/>
      <c r="B140" s="114"/>
      <c r="C140" s="109" t="s">
        <v>677</v>
      </c>
      <c r="D140" s="110" t="s">
        <v>566</v>
      </c>
      <c r="E140" s="110">
        <v>79</v>
      </c>
      <c r="F140" s="110"/>
      <c r="G140" s="110"/>
      <c r="H140" s="132"/>
      <c r="I140" s="106"/>
      <c r="J140" s="108"/>
    </row>
    <row r="141" spans="1:10" s="104" customFormat="1" ht="24.75" customHeight="1" hidden="1" outlineLevel="1">
      <c r="A141" s="113"/>
      <c r="B141" s="113" t="s">
        <v>678</v>
      </c>
      <c r="C141" s="109" t="s">
        <v>679</v>
      </c>
      <c r="D141" s="110" t="s">
        <v>557</v>
      </c>
      <c r="E141" s="110">
        <v>65</v>
      </c>
      <c r="F141" s="110"/>
      <c r="G141" s="110"/>
      <c r="H141" s="132">
        <v>0</v>
      </c>
      <c r="I141" s="108">
        <v>5</v>
      </c>
      <c r="J141" s="103">
        <v>1</v>
      </c>
    </row>
    <row r="142" spans="1:10" s="104" customFormat="1" ht="24.75" customHeight="1" hidden="1" outlineLevel="1">
      <c r="A142" s="113"/>
      <c r="B142" s="113"/>
      <c r="C142" s="109" t="s">
        <v>680</v>
      </c>
      <c r="D142" s="110" t="s">
        <v>557</v>
      </c>
      <c r="E142" s="110">
        <v>66</v>
      </c>
      <c r="F142" s="110"/>
      <c r="G142" s="110"/>
      <c r="H142" s="132"/>
      <c r="I142" s="103"/>
      <c r="J142" s="106"/>
    </row>
    <row r="143" spans="1:10" s="104" customFormat="1" ht="24.75" customHeight="1" hidden="1" outlineLevel="1">
      <c r="A143" s="113"/>
      <c r="B143" s="113"/>
      <c r="C143" s="109" t="s">
        <v>681</v>
      </c>
      <c r="D143" s="110" t="s">
        <v>559</v>
      </c>
      <c r="E143" s="110">
        <v>25</v>
      </c>
      <c r="F143" s="110"/>
      <c r="G143" s="110"/>
      <c r="H143" s="132"/>
      <c r="I143" s="106"/>
      <c r="J143" s="108"/>
    </row>
    <row r="144" spans="1:9" s="143" customFormat="1" ht="12.75" collapsed="1">
      <c r="A144" s="142"/>
      <c r="B144" s="142"/>
      <c r="C144" s="142"/>
      <c r="D144" s="142"/>
      <c r="E144" s="142"/>
      <c r="F144" s="142"/>
      <c r="G144" s="142"/>
      <c r="H144" s="142"/>
      <c r="I144" s="142"/>
    </row>
    <row r="145" ht="12.75"/>
    <row r="146" ht="21" customHeight="1" hidden="1"/>
    <row r="147" spans="2:8" ht="21" customHeight="1" hidden="1">
      <c r="B147" s="144" t="s">
        <v>169</v>
      </c>
      <c r="C147" s="145"/>
      <c r="D147" s="145"/>
      <c r="E147" s="146"/>
      <c r="H147" s="147" t="s">
        <v>682</v>
      </c>
    </row>
    <row r="148" spans="2:8" ht="21" customHeight="1" hidden="1">
      <c r="B148" s="61" t="s">
        <v>170</v>
      </c>
      <c r="C148" s="144"/>
      <c r="D148" s="148"/>
      <c r="E148" s="148"/>
      <c r="H148" s="149" t="s">
        <v>683</v>
      </c>
    </row>
    <row r="149" spans="2:8" ht="21" customHeight="1" hidden="1">
      <c r="B149" s="149" t="s">
        <v>170</v>
      </c>
      <c r="C149" s="149"/>
      <c r="D149" s="148"/>
      <c r="E149" s="148"/>
      <c r="H149" s="149" t="s">
        <v>684</v>
      </c>
    </row>
    <row r="150" spans="2:8" ht="21" customHeight="1" hidden="1">
      <c r="B150" s="149" t="s">
        <v>170</v>
      </c>
      <c r="C150" s="150"/>
      <c r="D150" s="150"/>
      <c r="E150" s="150"/>
      <c r="H150" s="150" t="s">
        <v>685</v>
      </c>
    </row>
    <row r="151" ht="21" customHeight="1" hidden="1"/>
    <row r="152" spans="2:9" ht="15.75">
      <c r="B152" s="151" t="s">
        <v>686</v>
      </c>
      <c r="C152" s="151"/>
      <c r="I152" s="90" t="s">
        <v>740</v>
      </c>
    </row>
    <row r="153" spans="2:9" ht="15.75">
      <c r="B153" s="151"/>
      <c r="C153" s="151"/>
      <c r="I153" s="152" t="s">
        <v>687</v>
      </c>
    </row>
    <row r="154" spans="2:9" ht="15.75">
      <c r="B154" s="151"/>
      <c r="C154" s="151"/>
      <c r="I154" s="90"/>
    </row>
    <row r="155" spans="2:9" ht="15.75">
      <c r="B155" s="151" t="s">
        <v>688</v>
      </c>
      <c r="C155" s="151"/>
      <c r="I155" s="90" t="s">
        <v>741</v>
      </c>
    </row>
    <row r="156" spans="2:9" ht="15.75">
      <c r="B156" s="151"/>
      <c r="C156" s="151"/>
      <c r="I156" s="90" t="s">
        <v>689</v>
      </c>
    </row>
    <row r="211" ht="12.75"/>
    <row r="212" ht="12.75"/>
    <row r="213" ht="12.75"/>
    <row r="214" ht="12.75"/>
  </sheetData>
  <sheetProtection/>
  <mergeCells count="226">
    <mergeCell ref="A141:A143"/>
    <mergeCell ref="B141:B143"/>
    <mergeCell ref="H141:H143"/>
    <mergeCell ref="J141:J143"/>
    <mergeCell ref="I142:I143"/>
    <mergeCell ref="A135:A137"/>
    <mergeCell ref="B135:B137"/>
    <mergeCell ref="H135:H137"/>
    <mergeCell ref="J135:J137"/>
    <mergeCell ref="I136:I138"/>
    <mergeCell ref="A138:A140"/>
    <mergeCell ref="B138:B140"/>
    <mergeCell ref="H138:H140"/>
    <mergeCell ref="J138:J140"/>
    <mergeCell ref="I139:I141"/>
    <mergeCell ref="A129:A131"/>
    <mergeCell ref="B129:B131"/>
    <mergeCell ref="H129:H131"/>
    <mergeCell ref="J129:J131"/>
    <mergeCell ref="I130:I132"/>
    <mergeCell ref="A132:A134"/>
    <mergeCell ref="B132:B134"/>
    <mergeCell ref="H132:H134"/>
    <mergeCell ref="J132:J134"/>
    <mergeCell ref="I133:I135"/>
    <mergeCell ref="A123:A125"/>
    <mergeCell ref="B123:B125"/>
    <mergeCell ref="H123:H125"/>
    <mergeCell ref="J123:J125"/>
    <mergeCell ref="I124:I126"/>
    <mergeCell ref="A126:A128"/>
    <mergeCell ref="B126:B128"/>
    <mergeCell ref="H126:H128"/>
    <mergeCell ref="J126:J128"/>
    <mergeCell ref="I127:I129"/>
    <mergeCell ref="A117:A119"/>
    <mergeCell ref="B117:B119"/>
    <mergeCell ref="H117:H119"/>
    <mergeCell ref="J117:J119"/>
    <mergeCell ref="I118:I120"/>
    <mergeCell ref="A120:A122"/>
    <mergeCell ref="B120:B122"/>
    <mergeCell ref="H120:H122"/>
    <mergeCell ref="J120:J122"/>
    <mergeCell ref="I121:I123"/>
    <mergeCell ref="I112:I114"/>
    <mergeCell ref="A114:A116"/>
    <mergeCell ref="B114:B116"/>
    <mergeCell ref="H114:H116"/>
    <mergeCell ref="J114:J116"/>
    <mergeCell ref="I115:I116"/>
    <mergeCell ref="I106:I108"/>
    <mergeCell ref="A107:A109"/>
    <mergeCell ref="B107:B109"/>
    <mergeCell ref="H107:H109"/>
    <mergeCell ref="J107:J109"/>
    <mergeCell ref="I109:I111"/>
    <mergeCell ref="A110:A113"/>
    <mergeCell ref="B110:B113"/>
    <mergeCell ref="H110:H113"/>
    <mergeCell ref="J110:J113"/>
    <mergeCell ref="A101:A103"/>
    <mergeCell ref="B101:B103"/>
    <mergeCell ref="H101:H103"/>
    <mergeCell ref="I101:I102"/>
    <mergeCell ref="J101:J103"/>
    <mergeCell ref="I103:I105"/>
    <mergeCell ref="A104:A106"/>
    <mergeCell ref="B104:B106"/>
    <mergeCell ref="H104:H106"/>
    <mergeCell ref="J104:J106"/>
    <mergeCell ref="A95:A97"/>
    <mergeCell ref="B95:B97"/>
    <mergeCell ref="H95:H97"/>
    <mergeCell ref="I95:I97"/>
    <mergeCell ref="J95:J97"/>
    <mergeCell ref="A98:A100"/>
    <mergeCell ref="B98:B100"/>
    <mergeCell ref="H98:H100"/>
    <mergeCell ref="I98:I100"/>
    <mergeCell ref="J98:J100"/>
    <mergeCell ref="A90:A92"/>
    <mergeCell ref="B90:B92"/>
    <mergeCell ref="H90:H92"/>
    <mergeCell ref="I90:I92"/>
    <mergeCell ref="J90:J92"/>
    <mergeCell ref="A93:A94"/>
    <mergeCell ref="B93:B94"/>
    <mergeCell ref="H93:H94"/>
    <mergeCell ref="I93:I94"/>
    <mergeCell ref="J93:J94"/>
    <mergeCell ref="A84:A86"/>
    <mergeCell ref="B84:B86"/>
    <mergeCell ref="H84:H86"/>
    <mergeCell ref="I84:I86"/>
    <mergeCell ref="J84:J86"/>
    <mergeCell ref="A87:A89"/>
    <mergeCell ref="B87:B89"/>
    <mergeCell ref="H87:H89"/>
    <mergeCell ref="I87:I89"/>
    <mergeCell ref="J87:J89"/>
    <mergeCell ref="A78:A80"/>
    <mergeCell ref="B78:B80"/>
    <mergeCell ref="H78:H80"/>
    <mergeCell ref="I78:I80"/>
    <mergeCell ref="J78:J80"/>
    <mergeCell ref="A81:A83"/>
    <mergeCell ref="B81:B83"/>
    <mergeCell ref="H81:H83"/>
    <mergeCell ref="I81:I83"/>
    <mergeCell ref="J81:J83"/>
    <mergeCell ref="A72:A74"/>
    <mergeCell ref="B72:B74"/>
    <mergeCell ref="H72:H74"/>
    <mergeCell ref="I72:I74"/>
    <mergeCell ref="J72:J74"/>
    <mergeCell ref="A75:A77"/>
    <mergeCell ref="B75:B77"/>
    <mergeCell ref="H75:H77"/>
    <mergeCell ref="I75:I77"/>
    <mergeCell ref="J75:J77"/>
    <mergeCell ref="A66:A68"/>
    <mergeCell ref="B66:B68"/>
    <mergeCell ref="H66:H68"/>
    <mergeCell ref="I66:I68"/>
    <mergeCell ref="J66:J68"/>
    <mergeCell ref="A69:A71"/>
    <mergeCell ref="B69:B71"/>
    <mergeCell ref="H69:H71"/>
    <mergeCell ref="I69:I71"/>
    <mergeCell ref="J69:J71"/>
    <mergeCell ref="A60:A62"/>
    <mergeCell ref="B60:B62"/>
    <mergeCell ref="H60:H62"/>
    <mergeCell ref="I60:I62"/>
    <mergeCell ref="J60:J62"/>
    <mergeCell ref="A63:A65"/>
    <mergeCell ref="B63:B65"/>
    <mergeCell ref="H63:H65"/>
    <mergeCell ref="I63:I65"/>
    <mergeCell ref="J63:J65"/>
    <mergeCell ref="A54:A56"/>
    <mergeCell ref="B54:B56"/>
    <mergeCell ref="H54:H56"/>
    <mergeCell ref="I54:I56"/>
    <mergeCell ref="J54:J56"/>
    <mergeCell ref="A57:A59"/>
    <mergeCell ref="B57:B59"/>
    <mergeCell ref="H57:H59"/>
    <mergeCell ref="I57:I59"/>
    <mergeCell ref="J57:J59"/>
    <mergeCell ref="A48:A50"/>
    <mergeCell ref="B48:B50"/>
    <mergeCell ref="H48:H50"/>
    <mergeCell ref="I48:I50"/>
    <mergeCell ref="J48:J50"/>
    <mergeCell ref="A51:A53"/>
    <mergeCell ref="B51:B53"/>
    <mergeCell ref="H51:H53"/>
    <mergeCell ref="I51:I53"/>
    <mergeCell ref="J51:J53"/>
    <mergeCell ref="A42:A44"/>
    <mergeCell ref="B42:B44"/>
    <mergeCell ref="H42:H44"/>
    <mergeCell ref="I42:I44"/>
    <mergeCell ref="J42:J44"/>
    <mergeCell ref="A45:A47"/>
    <mergeCell ref="B45:B47"/>
    <mergeCell ref="H45:H47"/>
    <mergeCell ref="I45:I47"/>
    <mergeCell ref="J45:J47"/>
    <mergeCell ref="A36:A38"/>
    <mergeCell ref="B36:B38"/>
    <mergeCell ref="H36:H38"/>
    <mergeCell ref="I36:I38"/>
    <mergeCell ref="J36:J38"/>
    <mergeCell ref="A39:A41"/>
    <mergeCell ref="B39:B41"/>
    <mergeCell ref="H39:H41"/>
    <mergeCell ref="I39:I41"/>
    <mergeCell ref="J39:J41"/>
    <mergeCell ref="A30:A32"/>
    <mergeCell ref="B30:B32"/>
    <mergeCell ref="H30:H32"/>
    <mergeCell ref="I30:I32"/>
    <mergeCell ref="J30:J32"/>
    <mergeCell ref="A33:A35"/>
    <mergeCell ref="B33:B35"/>
    <mergeCell ref="H33:H35"/>
    <mergeCell ref="I33:I35"/>
    <mergeCell ref="J33:J35"/>
    <mergeCell ref="A24:A26"/>
    <mergeCell ref="B24:B26"/>
    <mergeCell ref="H24:H26"/>
    <mergeCell ref="I24:I26"/>
    <mergeCell ref="J24:J26"/>
    <mergeCell ref="A27:A29"/>
    <mergeCell ref="B27:B29"/>
    <mergeCell ref="H27:H29"/>
    <mergeCell ref="I27:I29"/>
    <mergeCell ref="J27:J29"/>
    <mergeCell ref="A18:A20"/>
    <mergeCell ref="B18:B20"/>
    <mergeCell ref="H18:H20"/>
    <mergeCell ref="I18:I20"/>
    <mergeCell ref="J18:J20"/>
    <mergeCell ref="A21:A23"/>
    <mergeCell ref="B21:B23"/>
    <mergeCell ref="H21:H23"/>
    <mergeCell ref="I21:I23"/>
    <mergeCell ref="J21:J23"/>
    <mergeCell ref="J12:J14"/>
    <mergeCell ref="A15:A17"/>
    <mergeCell ref="B15:B17"/>
    <mergeCell ref="H15:H17"/>
    <mergeCell ref="I15:I17"/>
    <mergeCell ref="J15:J17"/>
    <mergeCell ref="A1:I1"/>
    <mergeCell ref="A2:I2"/>
    <mergeCell ref="A3:I3"/>
    <mergeCell ref="A8:I8"/>
    <mergeCell ref="A9:I9"/>
    <mergeCell ref="A12:A14"/>
    <mergeCell ref="B12:B14"/>
    <mergeCell ref="H12:H14"/>
    <mergeCell ref="I12:I14"/>
  </mergeCells>
  <conditionalFormatting sqref="I95:J143 J90:J94 I90:I93 I87:J89 I81:J84 I72:I80 J72:J78 I12:J71">
    <cfRule type="cellIs" priority="2" dxfId="2" operator="lessThanOrEqual" stopIfTrue="1">
      <formula>3</formula>
    </cfRule>
  </conditionalFormatting>
  <conditionalFormatting sqref="I12:I143">
    <cfRule type="containsText" priority="1" dxfId="0" operator="containsText" stopIfTrue="1" text="I">
      <formula>NOT(ISERROR(SEARCH("I",I12)))</formula>
    </cfRule>
  </conditionalFormatting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600" verticalDpi="600" orientation="portrait" paperSize="9" scale="77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38"/>
  <sheetViews>
    <sheetView view="pageBreakPreview" zoomScale="70" zoomScaleNormal="55" zoomScaleSheetLayoutView="70" zoomScalePageLayoutView="0" workbookViewId="0" topLeftCell="A7">
      <selection activeCell="A8" sqref="A5:I9"/>
    </sheetView>
  </sheetViews>
  <sheetFormatPr defaultColWidth="9.140625" defaultRowHeight="15" outlineLevelRow="1"/>
  <cols>
    <col min="1" max="1" width="6.8515625" style="84" customWidth="1"/>
    <col min="2" max="2" width="24.00390625" style="84" customWidth="1"/>
    <col min="3" max="3" width="24.28125" style="84" customWidth="1"/>
    <col min="4" max="4" width="8.140625" style="84" customWidth="1"/>
    <col min="5" max="5" width="6.57421875" style="84" bestFit="1" customWidth="1"/>
    <col min="6" max="6" width="7.7109375" style="84" bestFit="1" customWidth="1"/>
    <col min="7" max="7" width="12.421875" style="84" bestFit="1" customWidth="1"/>
    <col min="8" max="8" width="14.7109375" style="84" bestFit="1" customWidth="1"/>
    <col min="9" max="9" width="8.28125" style="84" customWidth="1"/>
    <col min="10" max="16384" width="9.140625" style="84" customWidth="1"/>
  </cols>
  <sheetData>
    <row r="1" spans="1:9" ht="33" customHeight="1">
      <c r="A1" s="82" t="s">
        <v>536</v>
      </c>
      <c r="B1" s="83"/>
      <c r="C1" s="83"/>
      <c r="D1" s="83"/>
      <c r="E1" s="83"/>
      <c r="F1" s="83"/>
      <c r="G1" s="83"/>
      <c r="H1" s="83"/>
      <c r="I1" s="83"/>
    </row>
    <row r="2" spans="1:9" ht="30.75" customHeight="1">
      <c r="A2" s="85" t="str">
        <f>'[1]All'!A23</f>
        <v>АВТОКРОСС "ДЕНЬ ГОРОДА ИСТРЫ"</v>
      </c>
      <c r="B2" s="86"/>
      <c r="C2" s="86"/>
      <c r="D2" s="86"/>
      <c r="E2" s="86"/>
      <c r="F2" s="86"/>
      <c r="G2" s="86"/>
      <c r="H2" s="86"/>
      <c r="I2" s="86"/>
    </row>
    <row r="3" spans="1:9" ht="15">
      <c r="A3" s="86"/>
      <c r="B3" s="86"/>
      <c r="C3" s="86"/>
      <c r="D3" s="86"/>
      <c r="E3" s="86"/>
      <c r="F3" s="86"/>
      <c r="G3" s="86"/>
      <c r="H3" s="86"/>
      <c r="I3" s="86"/>
    </row>
    <row r="4" spans="1:9" ht="12.75">
      <c r="A4" s="87"/>
      <c r="B4" s="87"/>
      <c r="C4" s="87"/>
      <c r="D4" s="87"/>
      <c r="E4" s="87"/>
      <c r="F4" s="87"/>
      <c r="G4" s="87"/>
      <c r="H4" s="87"/>
      <c r="I4" s="87"/>
    </row>
    <row r="5" spans="1:9" s="93" customFormat="1" ht="15.75">
      <c r="A5" s="88" t="s">
        <v>537</v>
      </c>
      <c r="B5" s="87"/>
      <c r="C5" s="87"/>
      <c r="D5" s="87"/>
      <c r="E5" s="87"/>
      <c r="F5" s="87"/>
      <c r="G5" s="87"/>
      <c r="H5" s="87"/>
      <c r="I5" s="89" t="s">
        <v>538</v>
      </c>
    </row>
    <row r="6" spans="1:9" s="93" customFormat="1" ht="15.75">
      <c r="A6" s="88" t="s">
        <v>710</v>
      </c>
      <c r="B6" s="87"/>
      <c r="C6" s="87"/>
      <c r="D6" s="87"/>
      <c r="E6" s="87"/>
      <c r="F6" s="87"/>
      <c r="G6" s="87"/>
      <c r="H6" s="87"/>
      <c r="I6" s="90" t="s">
        <v>711</v>
      </c>
    </row>
    <row r="7" spans="1:9" s="93" customFormat="1" ht="15.75">
      <c r="A7" s="88" t="s">
        <v>712</v>
      </c>
      <c r="B7" s="87"/>
      <c r="C7" s="87"/>
      <c r="D7" s="87"/>
      <c r="E7" s="87"/>
      <c r="F7" s="87"/>
      <c r="G7" s="87"/>
      <c r="H7" s="87"/>
      <c r="I7" s="87"/>
    </row>
    <row r="8" spans="1:9" ht="24.75" customHeight="1">
      <c r="A8" s="91" t="s">
        <v>539</v>
      </c>
      <c r="B8" s="91"/>
      <c r="C8" s="91"/>
      <c r="D8" s="91"/>
      <c r="E8" s="91"/>
      <c r="F8" s="91"/>
      <c r="G8" s="91"/>
      <c r="H8" s="91"/>
      <c r="I8" s="91"/>
    </row>
    <row r="9" spans="1:9" ht="15.75">
      <c r="A9" s="92" t="s">
        <v>690</v>
      </c>
      <c r="B9" s="92"/>
      <c r="C9" s="92"/>
      <c r="D9" s="92"/>
      <c r="E9" s="92"/>
      <c r="F9" s="92"/>
      <c r="G9" s="92"/>
      <c r="H9" s="92"/>
      <c r="I9" s="92"/>
    </row>
    <row r="10" ht="13.5" thickBot="1"/>
    <row r="11" spans="1:9" ht="15.75">
      <c r="A11" s="153" t="s">
        <v>541</v>
      </c>
      <c r="B11" s="154" t="s">
        <v>542</v>
      </c>
      <c r="C11" s="155" t="s">
        <v>543</v>
      </c>
      <c r="D11" s="154" t="s">
        <v>544</v>
      </c>
      <c r="E11" s="154" t="s">
        <v>3</v>
      </c>
      <c r="F11" s="154" t="s">
        <v>15</v>
      </c>
      <c r="G11" s="154" t="s">
        <v>545</v>
      </c>
      <c r="H11" s="154" t="s">
        <v>26</v>
      </c>
      <c r="I11" s="156" t="s">
        <v>15</v>
      </c>
    </row>
    <row r="12" spans="1:11" s="104" customFormat="1" ht="31.5" customHeight="1">
      <c r="A12" s="134">
        <v>1</v>
      </c>
      <c r="B12" s="134" t="s">
        <v>691</v>
      </c>
      <c r="C12" s="98" t="s">
        <v>416</v>
      </c>
      <c r="D12" s="99" t="s">
        <v>551</v>
      </c>
      <c r="E12" s="99">
        <v>12</v>
      </c>
      <c r="F12" s="99">
        <v>6</v>
      </c>
      <c r="G12" s="99">
        <v>48</v>
      </c>
      <c r="H12" s="117">
        <f>SUMIF(K12:K14,1,G12:G14)</f>
        <v>112</v>
      </c>
      <c r="I12" s="102"/>
      <c r="J12" s="157">
        <f>RANK(G12,G12:G14,0)</f>
        <v>2</v>
      </c>
      <c r="K12" s="157">
        <f>IF(OR(J12=1,J12=2),1,0)</f>
        <v>1</v>
      </c>
    </row>
    <row r="13" spans="1:11" s="104" customFormat="1" ht="31.5" customHeight="1">
      <c r="A13" s="136"/>
      <c r="B13" s="136"/>
      <c r="C13" s="98" t="s">
        <v>403</v>
      </c>
      <c r="D13" s="99" t="s">
        <v>551</v>
      </c>
      <c r="E13" s="99">
        <v>60</v>
      </c>
      <c r="F13" s="99">
        <v>4</v>
      </c>
      <c r="G13" s="99">
        <v>64</v>
      </c>
      <c r="H13" s="119"/>
      <c r="I13" s="105"/>
      <c r="J13" s="157">
        <f>RANK(G13,G12:G14,0)</f>
        <v>1</v>
      </c>
      <c r="K13" s="157">
        <f>IF(OR(J13=1,J13=2),1,0)</f>
        <v>1</v>
      </c>
    </row>
    <row r="14" spans="1:11" s="104" customFormat="1" ht="31.5" customHeight="1">
      <c r="A14" s="138"/>
      <c r="B14" s="138"/>
      <c r="C14" s="98" t="s">
        <v>450</v>
      </c>
      <c r="D14" s="99" t="s">
        <v>551</v>
      </c>
      <c r="E14" s="99">
        <v>66</v>
      </c>
      <c r="F14" s="99">
        <v>12</v>
      </c>
      <c r="G14" s="99">
        <v>11</v>
      </c>
      <c r="H14" s="121"/>
      <c r="I14" s="107"/>
      <c r="J14" s="157">
        <f>RANK(G14,G12:G14,0)</f>
        <v>3</v>
      </c>
      <c r="K14" s="157">
        <f>IF(OR(J14=1,J14=2),1,0)</f>
        <v>0</v>
      </c>
    </row>
    <row r="15" spans="1:11" s="104" customFormat="1" ht="31.5" customHeight="1" hidden="1" outlineLevel="1">
      <c r="A15" s="158">
        <v>2</v>
      </c>
      <c r="B15" s="158" t="s">
        <v>692</v>
      </c>
      <c r="C15" s="109" t="s">
        <v>588</v>
      </c>
      <c r="D15" s="110" t="s">
        <v>693</v>
      </c>
      <c r="E15" s="110">
        <v>12</v>
      </c>
      <c r="F15" s="110"/>
      <c r="G15" s="110"/>
      <c r="H15" s="117">
        <f>SUMIF(K15:K17,1,G15:G17)</f>
        <v>0</v>
      </c>
      <c r="I15" s="102"/>
      <c r="J15" s="157" t="e">
        <f>RANK(G15,G15:G17,0)</f>
        <v>#N/A</v>
      </c>
      <c r="K15" s="157" t="e">
        <f aca="true" t="shared" si="0" ref="K15:K20">IF(OR(J15=1,J15=2),1,0)</f>
        <v>#N/A</v>
      </c>
    </row>
    <row r="16" spans="1:11" s="104" customFormat="1" ht="31.5" customHeight="1" hidden="1" outlineLevel="1">
      <c r="A16" s="159"/>
      <c r="B16" s="159"/>
      <c r="C16" s="109" t="s">
        <v>586</v>
      </c>
      <c r="D16" s="110" t="s">
        <v>693</v>
      </c>
      <c r="E16" s="110">
        <v>80</v>
      </c>
      <c r="F16" s="110"/>
      <c r="G16" s="110"/>
      <c r="H16" s="119"/>
      <c r="I16" s="105"/>
      <c r="J16" s="157" t="e">
        <f>RANK(G16,G15:G17,0)</f>
        <v>#N/A</v>
      </c>
      <c r="K16" s="157" t="e">
        <f t="shared" si="0"/>
        <v>#N/A</v>
      </c>
    </row>
    <row r="17" spans="1:11" s="104" customFormat="1" ht="31.5" customHeight="1" hidden="1" outlineLevel="1">
      <c r="A17" s="160"/>
      <c r="B17" s="160"/>
      <c r="C17" s="109" t="s">
        <v>609</v>
      </c>
      <c r="D17" s="110" t="s">
        <v>693</v>
      </c>
      <c r="E17" s="110">
        <v>81</v>
      </c>
      <c r="F17" s="110"/>
      <c r="G17" s="110"/>
      <c r="H17" s="119"/>
      <c r="I17" s="105"/>
      <c r="J17" s="157" t="e">
        <f>RANK(G17,G15:G17,0)</f>
        <v>#N/A</v>
      </c>
      <c r="K17" s="157" t="e">
        <f t="shared" si="0"/>
        <v>#N/A</v>
      </c>
    </row>
    <row r="18" spans="1:11" s="104" customFormat="1" ht="31.5" customHeight="1" hidden="1" outlineLevel="1">
      <c r="A18" s="158">
        <v>3</v>
      </c>
      <c r="B18" s="158" t="s">
        <v>694</v>
      </c>
      <c r="C18" s="109" t="s">
        <v>598</v>
      </c>
      <c r="D18" s="110" t="s">
        <v>693</v>
      </c>
      <c r="E18" s="110">
        <v>42</v>
      </c>
      <c r="F18" s="110"/>
      <c r="G18" s="110"/>
      <c r="H18" s="117">
        <f>SUMIF(K18:K20,1,G18:G20)</f>
        <v>0</v>
      </c>
      <c r="I18" s="102"/>
      <c r="J18" s="130" t="e">
        <f>RANK(G18,G18:G20,0)</f>
        <v>#N/A</v>
      </c>
      <c r="K18" s="130" t="e">
        <f t="shared" si="0"/>
        <v>#N/A</v>
      </c>
    </row>
    <row r="19" spans="1:11" s="104" customFormat="1" ht="31.5" customHeight="1" hidden="1" outlineLevel="1">
      <c r="A19" s="159"/>
      <c r="B19" s="159"/>
      <c r="C19" s="109" t="s">
        <v>599</v>
      </c>
      <c r="D19" s="110" t="s">
        <v>693</v>
      </c>
      <c r="E19" s="110">
        <v>30</v>
      </c>
      <c r="F19" s="110"/>
      <c r="G19" s="110"/>
      <c r="H19" s="119"/>
      <c r="I19" s="105"/>
      <c r="J19" s="130" t="e">
        <f>RANK(G19,G18:G20,0)</f>
        <v>#N/A</v>
      </c>
      <c r="K19" s="130" t="e">
        <f t="shared" si="0"/>
        <v>#N/A</v>
      </c>
    </row>
    <row r="20" spans="1:11" s="104" customFormat="1" ht="31.5" customHeight="1" hidden="1" outlineLevel="1">
      <c r="A20" s="160"/>
      <c r="B20" s="160"/>
      <c r="C20" s="109" t="s">
        <v>695</v>
      </c>
      <c r="D20" s="110" t="s">
        <v>693</v>
      </c>
      <c r="E20" s="110">
        <v>20</v>
      </c>
      <c r="F20" s="110"/>
      <c r="G20" s="110"/>
      <c r="H20" s="121"/>
      <c r="I20" s="107"/>
      <c r="J20" s="130" t="e">
        <f>RANK(G20,G18:G20,0)</f>
        <v>#N/A</v>
      </c>
      <c r="K20" s="130" t="e">
        <f t="shared" si="0"/>
        <v>#N/A</v>
      </c>
    </row>
    <row r="21" spans="1:9" s="104" customFormat="1" ht="31.5" customHeight="1" hidden="1" outlineLevel="1">
      <c r="A21" s="158">
        <v>1</v>
      </c>
      <c r="B21" s="158" t="s">
        <v>696</v>
      </c>
      <c r="C21" s="109" t="s">
        <v>565</v>
      </c>
      <c r="D21" s="110" t="s">
        <v>566</v>
      </c>
      <c r="E21" s="110">
        <v>10</v>
      </c>
      <c r="F21" s="110"/>
      <c r="G21" s="110"/>
      <c r="H21" s="135"/>
      <c r="I21" s="103"/>
    </row>
    <row r="22" spans="1:9" s="104" customFormat="1" ht="31.5" customHeight="1" hidden="1" outlineLevel="1">
      <c r="A22" s="159"/>
      <c r="B22" s="159"/>
      <c r="C22" s="109" t="s">
        <v>697</v>
      </c>
      <c r="D22" s="110" t="s">
        <v>566</v>
      </c>
      <c r="E22" s="110">
        <v>59</v>
      </c>
      <c r="F22" s="110"/>
      <c r="G22" s="110"/>
      <c r="H22" s="137"/>
      <c r="I22" s="106"/>
    </row>
    <row r="23" spans="1:9" s="104" customFormat="1" ht="31.5" customHeight="1" hidden="1" outlineLevel="1">
      <c r="A23" s="159"/>
      <c r="B23" s="159"/>
      <c r="C23" s="109" t="s">
        <v>698</v>
      </c>
      <c r="D23" s="110" t="s">
        <v>566</v>
      </c>
      <c r="E23" s="110">
        <v>99</v>
      </c>
      <c r="F23" s="110"/>
      <c r="G23" s="110"/>
      <c r="H23" s="137"/>
      <c r="I23" s="106"/>
    </row>
    <row r="24" spans="1:9" s="104" customFormat="1" ht="31.5" customHeight="1" hidden="1" outlineLevel="1">
      <c r="A24" s="158">
        <v>3</v>
      </c>
      <c r="B24" s="158" t="s">
        <v>699</v>
      </c>
      <c r="C24" s="109" t="s">
        <v>700</v>
      </c>
      <c r="D24" s="110" t="s">
        <v>566</v>
      </c>
      <c r="E24" s="110">
        <v>12</v>
      </c>
      <c r="F24" s="110"/>
      <c r="G24" s="110"/>
      <c r="H24" s="135"/>
      <c r="I24" s="103"/>
    </row>
    <row r="25" spans="1:9" s="104" customFormat="1" ht="31.5" customHeight="1" hidden="1" outlineLevel="1">
      <c r="A25" s="160"/>
      <c r="B25" s="160"/>
      <c r="C25" s="109" t="s">
        <v>701</v>
      </c>
      <c r="D25" s="110" t="s">
        <v>566</v>
      </c>
      <c r="E25" s="110">
        <v>20</v>
      </c>
      <c r="F25" s="110"/>
      <c r="G25" s="110"/>
      <c r="H25" s="139"/>
      <c r="I25" s="108"/>
    </row>
    <row r="26" spans="1:9" s="104" customFormat="1" ht="31.5" customHeight="1" hidden="1" outlineLevel="1">
      <c r="A26" s="113"/>
      <c r="B26" s="113"/>
      <c r="C26" s="109"/>
      <c r="D26" s="110"/>
      <c r="E26" s="110"/>
      <c r="F26" s="110"/>
      <c r="G26" s="110"/>
      <c r="H26" s="132"/>
      <c r="I26" s="161"/>
    </row>
    <row r="27" spans="1:9" s="104" customFormat="1" ht="31.5" customHeight="1" hidden="1" outlineLevel="1">
      <c r="A27" s="113"/>
      <c r="B27" s="113"/>
      <c r="C27" s="109"/>
      <c r="D27" s="110"/>
      <c r="E27" s="110"/>
      <c r="F27" s="110"/>
      <c r="G27" s="110"/>
      <c r="H27" s="132"/>
      <c r="I27" s="161"/>
    </row>
    <row r="28" ht="12.75" collapsed="1"/>
    <row r="29" ht="21" customHeight="1"/>
    <row r="30" spans="2:8" ht="21" customHeight="1">
      <c r="B30" s="3" t="s">
        <v>170</v>
      </c>
      <c r="C30" s="31"/>
      <c r="D30" s="31"/>
      <c r="E30" s="162"/>
      <c r="H30" s="29" t="str">
        <f>'[1]All'!A30</f>
        <v>Кударенко О.В., ВК, №А-17-114</v>
      </c>
    </row>
    <row r="31" spans="2:8" ht="21" customHeight="1">
      <c r="B31" s="3" t="s">
        <v>170</v>
      </c>
      <c r="C31" s="36"/>
      <c r="D31" s="37"/>
      <c r="E31" s="37"/>
      <c r="H31" s="29" t="str">
        <f>'[1]All'!A31</f>
        <v>Овсянников И.М., ВК, №А-17-116</v>
      </c>
    </row>
    <row r="32" spans="2:8" ht="21" customHeight="1">
      <c r="B32" s="38" t="s">
        <v>170</v>
      </c>
      <c r="C32" s="38"/>
      <c r="D32" s="37"/>
      <c r="E32" s="37"/>
      <c r="H32" s="29" t="str">
        <f>'[1]All'!A32</f>
        <v>Пчелинцев О.А., ВК, №А-17-147</v>
      </c>
    </row>
    <row r="33" ht="21" customHeight="1"/>
    <row r="34" spans="2:8" ht="15.75">
      <c r="B34" s="151" t="s">
        <v>686</v>
      </c>
      <c r="C34" s="151"/>
      <c r="H34" s="163" t="str">
        <f>'[1]All'!C42</f>
        <v>Федоров П.Н., I кат., №А-17-199</v>
      </c>
    </row>
    <row r="35" spans="2:8" ht="15.75">
      <c r="B35" s="151"/>
      <c r="C35" s="151"/>
      <c r="H35" s="90"/>
    </row>
    <row r="36" spans="2:8" ht="9" customHeight="1">
      <c r="B36" s="151"/>
      <c r="C36" s="151"/>
      <c r="H36" s="90"/>
    </row>
    <row r="37" spans="2:8" ht="15.75">
      <c r="B37" s="151" t="s">
        <v>688</v>
      </c>
      <c r="C37" s="151"/>
      <c r="H37" s="163" t="str">
        <f>'[1]All'!C44</f>
        <v>Пчелинцева Л.И., ВК, №А-17-148</v>
      </c>
    </row>
    <row r="38" spans="2:9" ht="15.75">
      <c r="B38" s="151"/>
      <c r="C38" s="151"/>
      <c r="I38" s="90"/>
    </row>
  </sheetData>
  <sheetProtection/>
  <mergeCells count="29">
    <mergeCell ref="A26:A27"/>
    <mergeCell ref="B26:B27"/>
    <mergeCell ref="H26:H27"/>
    <mergeCell ref="I26:I27"/>
    <mergeCell ref="A21:A23"/>
    <mergeCell ref="B21:B23"/>
    <mergeCell ref="H21:H23"/>
    <mergeCell ref="I21:I23"/>
    <mergeCell ref="A24:A25"/>
    <mergeCell ref="B24:B25"/>
    <mergeCell ref="H24:H25"/>
    <mergeCell ref="I24:I25"/>
    <mergeCell ref="A15:A17"/>
    <mergeCell ref="B15:B17"/>
    <mergeCell ref="H15:H17"/>
    <mergeCell ref="I15:I17"/>
    <mergeCell ref="A18:A20"/>
    <mergeCell ref="B18:B20"/>
    <mergeCell ref="H18:H20"/>
    <mergeCell ref="I18:I20"/>
    <mergeCell ref="A1:I1"/>
    <mergeCell ref="A2:I2"/>
    <mergeCell ref="A3:I3"/>
    <mergeCell ref="A8:I8"/>
    <mergeCell ref="A9:I9"/>
    <mergeCell ref="A12:A14"/>
    <mergeCell ref="B12:B14"/>
    <mergeCell ref="H12:H14"/>
    <mergeCell ref="I12:I1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40"/>
  <sheetViews>
    <sheetView view="pageBreakPreview" zoomScale="70" zoomScaleNormal="55" zoomScaleSheetLayoutView="70" zoomScalePageLayoutView="0" workbookViewId="0" topLeftCell="A7">
      <selection activeCell="C16" sqref="C16"/>
    </sheetView>
  </sheetViews>
  <sheetFormatPr defaultColWidth="9.140625" defaultRowHeight="15" outlineLevelRow="1"/>
  <cols>
    <col min="1" max="1" width="6.8515625" style="84" customWidth="1"/>
    <col min="2" max="2" width="24.00390625" style="84" customWidth="1"/>
    <col min="3" max="3" width="24.28125" style="84" customWidth="1"/>
    <col min="4" max="4" width="8.140625" style="84" customWidth="1"/>
    <col min="5" max="5" width="6.57421875" style="84" bestFit="1" customWidth="1"/>
    <col min="6" max="6" width="7.7109375" style="84" bestFit="1" customWidth="1"/>
    <col min="7" max="7" width="12.421875" style="84" bestFit="1" customWidth="1"/>
    <col min="8" max="8" width="14.7109375" style="84" bestFit="1" customWidth="1"/>
    <col min="9" max="9" width="8.28125" style="84" customWidth="1"/>
    <col min="10" max="16384" width="9.140625" style="84" customWidth="1"/>
  </cols>
  <sheetData>
    <row r="1" spans="1:9" ht="33" customHeight="1">
      <c r="A1" s="82" t="s">
        <v>536</v>
      </c>
      <c r="B1" s="83"/>
      <c r="C1" s="83"/>
      <c r="D1" s="83"/>
      <c r="E1" s="83"/>
      <c r="F1" s="83"/>
      <c r="G1" s="83"/>
      <c r="H1" s="83"/>
      <c r="I1" s="83"/>
    </row>
    <row r="2" spans="1:9" ht="30.75" customHeight="1">
      <c r="A2" s="85" t="str">
        <f>'[1]All'!A23</f>
        <v>АВТОКРОСС "ДЕНЬ ГОРОДА ИСТРЫ"</v>
      </c>
      <c r="B2" s="86"/>
      <c r="C2" s="86"/>
      <c r="D2" s="86"/>
      <c r="E2" s="86"/>
      <c r="F2" s="86"/>
      <c r="G2" s="86"/>
      <c r="H2" s="86"/>
      <c r="I2" s="86"/>
    </row>
    <row r="3" spans="1:9" ht="15">
      <c r="A3" s="86"/>
      <c r="B3" s="86"/>
      <c r="C3" s="86"/>
      <c r="D3" s="86"/>
      <c r="E3" s="86"/>
      <c r="F3" s="86"/>
      <c r="G3" s="86"/>
      <c r="H3" s="86"/>
      <c r="I3" s="86"/>
    </row>
    <row r="4" spans="1:9" ht="12.75">
      <c r="A4" s="87"/>
      <c r="B4" s="87"/>
      <c r="C4" s="87"/>
      <c r="D4" s="87"/>
      <c r="E4" s="87"/>
      <c r="F4" s="87"/>
      <c r="G4" s="87"/>
      <c r="H4" s="87"/>
      <c r="I4" s="87"/>
    </row>
    <row r="5" spans="1:9" s="93" customFormat="1" ht="15.75">
      <c r="A5" s="88" t="s">
        <v>537</v>
      </c>
      <c r="B5" s="87"/>
      <c r="C5" s="87"/>
      <c r="D5" s="87"/>
      <c r="E5" s="87"/>
      <c r="F5" s="87"/>
      <c r="G5" s="87"/>
      <c r="H5" s="87"/>
      <c r="I5" s="89" t="s">
        <v>538</v>
      </c>
    </row>
    <row r="6" spans="1:9" s="93" customFormat="1" ht="15.75">
      <c r="A6" s="88" t="str">
        <f>'[1]All'!A25</f>
        <v>г.Истра, Московская обл.</v>
      </c>
      <c r="B6" s="87"/>
      <c r="C6" s="87"/>
      <c r="D6" s="87"/>
      <c r="E6" s="87"/>
      <c r="F6" s="87"/>
      <c r="G6" s="87"/>
      <c r="H6" s="87"/>
      <c r="I6" s="90" t="str">
        <f>'[1]All'!A27</f>
        <v>2-4 июня 2017 г.</v>
      </c>
    </row>
    <row r="7" spans="1:9" s="93" customFormat="1" ht="15.75">
      <c r="A7" s="88" t="str">
        <f>'[1]All'!A26</f>
        <v>Трасса "Бужарово"</v>
      </c>
      <c r="B7" s="87"/>
      <c r="C7" s="87"/>
      <c r="D7" s="87"/>
      <c r="E7" s="87"/>
      <c r="F7" s="87"/>
      <c r="G7" s="87"/>
      <c r="H7" s="87"/>
      <c r="I7" s="87"/>
    </row>
    <row r="8" spans="1:9" ht="24.75" customHeight="1">
      <c r="A8" s="91" t="s">
        <v>539</v>
      </c>
      <c r="B8" s="91"/>
      <c r="C8" s="91"/>
      <c r="D8" s="91"/>
      <c r="E8" s="91"/>
      <c r="F8" s="91"/>
      <c r="G8" s="91"/>
      <c r="H8" s="91"/>
      <c r="I8" s="91"/>
    </row>
    <row r="9" spans="1:9" ht="15.75">
      <c r="A9" s="92" t="s">
        <v>702</v>
      </c>
      <c r="B9" s="92"/>
      <c r="C9" s="92"/>
      <c r="D9" s="92"/>
      <c r="E9" s="92"/>
      <c r="F9" s="92"/>
      <c r="G9" s="92"/>
      <c r="H9" s="92"/>
      <c r="I9" s="92"/>
    </row>
    <row r="10" ht="13.5" thickBot="1">
      <c r="K10" s="143" t="s">
        <v>703</v>
      </c>
    </row>
    <row r="11" spans="1:9" ht="15.75">
      <c r="A11" s="153" t="s">
        <v>541</v>
      </c>
      <c r="B11" s="154" t="s">
        <v>542</v>
      </c>
      <c r="C11" s="155" t="s">
        <v>543</v>
      </c>
      <c r="D11" s="154" t="s">
        <v>544</v>
      </c>
      <c r="E11" s="154" t="s">
        <v>3</v>
      </c>
      <c r="F11" s="154" t="s">
        <v>15</v>
      </c>
      <c r="G11" s="154" t="s">
        <v>545</v>
      </c>
      <c r="H11" s="154" t="s">
        <v>26</v>
      </c>
      <c r="I11" s="156" t="s">
        <v>15</v>
      </c>
    </row>
    <row r="12" spans="1:11" s="104" customFormat="1" ht="31.5" customHeight="1">
      <c r="A12" s="134">
        <v>1</v>
      </c>
      <c r="B12" s="134" t="s">
        <v>704</v>
      </c>
      <c r="C12" s="98" t="s">
        <v>93</v>
      </c>
      <c r="D12" s="99" t="s">
        <v>547</v>
      </c>
      <c r="E12" s="99">
        <v>37</v>
      </c>
      <c r="F12" s="99">
        <v>9</v>
      </c>
      <c r="G12" s="99">
        <v>45</v>
      </c>
      <c r="H12" s="117">
        <v>154</v>
      </c>
      <c r="I12" s="102" t="s">
        <v>705</v>
      </c>
      <c r="J12" s="157"/>
      <c r="K12" s="157"/>
    </row>
    <row r="13" spans="1:11" s="104" customFormat="1" ht="31.5" customHeight="1">
      <c r="A13" s="136"/>
      <c r="B13" s="136"/>
      <c r="C13" s="98" t="s">
        <v>67</v>
      </c>
      <c r="D13" s="99" t="s">
        <v>547</v>
      </c>
      <c r="E13" s="99">
        <v>77</v>
      </c>
      <c r="F13" s="99">
        <v>5</v>
      </c>
      <c r="G13" s="99">
        <v>66</v>
      </c>
      <c r="H13" s="119"/>
      <c r="I13" s="105"/>
      <c r="J13" s="157"/>
      <c r="K13" s="157"/>
    </row>
    <row r="14" spans="1:11" s="104" customFormat="1" ht="31.5" customHeight="1">
      <c r="A14" s="136"/>
      <c r="B14" s="136"/>
      <c r="C14" s="98" t="s">
        <v>194</v>
      </c>
      <c r="D14" s="99" t="s">
        <v>548</v>
      </c>
      <c r="E14" s="99">
        <v>12</v>
      </c>
      <c r="F14" s="99">
        <v>2</v>
      </c>
      <c r="G14" s="99">
        <v>43</v>
      </c>
      <c r="H14" s="119"/>
      <c r="I14" s="105"/>
      <c r="J14" s="157"/>
      <c r="K14" s="157"/>
    </row>
    <row r="15" spans="1:11" s="104" customFormat="1" ht="31.5" customHeight="1" hidden="1">
      <c r="A15" s="138"/>
      <c r="B15" s="138"/>
      <c r="C15" s="109"/>
      <c r="D15" s="110"/>
      <c r="E15" s="110"/>
      <c r="F15" s="110"/>
      <c r="G15" s="110"/>
      <c r="H15" s="121"/>
      <c r="I15" s="107"/>
      <c r="J15" s="157"/>
      <c r="K15" s="157"/>
    </row>
    <row r="16" spans="1:11" s="104" customFormat="1" ht="31.5" customHeight="1">
      <c r="A16" s="134">
        <v>2</v>
      </c>
      <c r="B16" s="134" t="s">
        <v>706</v>
      </c>
      <c r="C16" s="98" t="s">
        <v>39</v>
      </c>
      <c r="D16" s="99" t="s">
        <v>547</v>
      </c>
      <c r="E16" s="99">
        <v>17</v>
      </c>
      <c r="F16" s="99">
        <v>1</v>
      </c>
      <c r="G16" s="99">
        <v>100</v>
      </c>
      <c r="H16" s="117">
        <v>267</v>
      </c>
      <c r="I16" s="102" t="s">
        <v>707</v>
      </c>
      <c r="J16" s="157"/>
      <c r="K16" s="157"/>
    </row>
    <row r="17" spans="1:11" s="104" customFormat="1" ht="31.5" customHeight="1">
      <c r="A17" s="136"/>
      <c r="B17" s="136"/>
      <c r="C17" s="98" t="s">
        <v>47</v>
      </c>
      <c r="D17" s="99" t="s">
        <v>547</v>
      </c>
      <c r="E17" s="99">
        <v>69</v>
      </c>
      <c r="F17" s="99">
        <v>2</v>
      </c>
      <c r="G17" s="99">
        <v>89</v>
      </c>
      <c r="H17" s="119"/>
      <c r="I17" s="105"/>
      <c r="J17" s="157"/>
      <c r="K17" s="157"/>
    </row>
    <row r="18" spans="1:11" s="104" customFormat="1" ht="31.5" customHeight="1">
      <c r="A18" s="136"/>
      <c r="B18" s="136"/>
      <c r="C18" s="98" t="s">
        <v>200</v>
      </c>
      <c r="D18" s="99" t="s">
        <v>548</v>
      </c>
      <c r="E18" s="99">
        <v>51</v>
      </c>
      <c r="F18" s="99">
        <v>3</v>
      </c>
      <c r="G18" s="99">
        <v>30</v>
      </c>
      <c r="H18" s="119"/>
      <c r="I18" s="105"/>
      <c r="J18" s="157"/>
      <c r="K18" s="157"/>
    </row>
    <row r="19" spans="1:11" s="104" customFormat="1" ht="31.5" customHeight="1">
      <c r="A19" s="138"/>
      <c r="B19" s="138"/>
      <c r="C19" s="98" t="s">
        <v>266</v>
      </c>
      <c r="D19" s="99" t="s">
        <v>554</v>
      </c>
      <c r="E19" s="99">
        <v>17</v>
      </c>
      <c r="F19" s="99">
        <v>3</v>
      </c>
      <c r="G19" s="99">
        <v>48</v>
      </c>
      <c r="H19" s="119"/>
      <c r="I19" s="105"/>
      <c r="J19" s="157"/>
      <c r="K19" s="157"/>
    </row>
    <row r="20" spans="1:11" s="104" customFormat="1" ht="31.5" customHeight="1">
      <c r="A20" s="134">
        <v>3</v>
      </c>
      <c r="B20" s="134" t="s">
        <v>708</v>
      </c>
      <c r="C20" s="98" t="s">
        <v>220</v>
      </c>
      <c r="D20" s="99" t="s">
        <v>554</v>
      </c>
      <c r="E20" s="99">
        <v>37</v>
      </c>
      <c r="F20" s="99">
        <v>1</v>
      </c>
      <c r="G20" s="99">
        <v>80</v>
      </c>
      <c r="H20" s="117">
        <v>142</v>
      </c>
      <c r="I20" s="102" t="s">
        <v>709</v>
      </c>
      <c r="J20" s="130"/>
      <c r="K20" s="130"/>
    </row>
    <row r="21" spans="1:11" s="104" customFormat="1" ht="31.5" customHeight="1" hidden="1">
      <c r="A21" s="136"/>
      <c r="B21" s="136"/>
      <c r="C21" s="98"/>
      <c r="D21" s="99"/>
      <c r="E21" s="99"/>
      <c r="F21" s="164"/>
      <c r="G21" s="164"/>
      <c r="H21" s="119"/>
      <c r="I21" s="105"/>
      <c r="J21" s="130"/>
      <c r="K21" s="130"/>
    </row>
    <row r="22" spans="1:11" s="104" customFormat="1" ht="31.5" customHeight="1">
      <c r="A22" s="138"/>
      <c r="B22" s="138"/>
      <c r="C22" s="98" t="s">
        <v>260</v>
      </c>
      <c r="D22" s="99" t="s">
        <v>554</v>
      </c>
      <c r="E22" s="99">
        <v>88</v>
      </c>
      <c r="F22" s="99">
        <v>2</v>
      </c>
      <c r="G22" s="99">
        <v>62</v>
      </c>
      <c r="H22" s="121"/>
      <c r="I22" s="107"/>
      <c r="J22" s="130"/>
      <c r="K22" s="130"/>
    </row>
    <row r="23" spans="1:9" s="104" customFormat="1" ht="31.5" customHeight="1" hidden="1" outlineLevel="1">
      <c r="A23" s="158">
        <v>1</v>
      </c>
      <c r="B23" s="158" t="s">
        <v>696</v>
      </c>
      <c r="C23" s="109" t="s">
        <v>565</v>
      </c>
      <c r="D23" s="110" t="s">
        <v>566</v>
      </c>
      <c r="E23" s="110">
        <v>10</v>
      </c>
      <c r="F23" s="110"/>
      <c r="G23" s="110"/>
      <c r="H23" s="135"/>
      <c r="I23" s="103"/>
    </row>
    <row r="24" spans="1:9" s="104" customFormat="1" ht="31.5" customHeight="1" hidden="1" outlineLevel="1">
      <c r="A24" s="159"/>
      <c r="B24" s="159"/>
      <c r="C24" s="109" t="s">
        <v>697</v>
      </c>
      <c r="D24" s="110" t="s">
        <v>566</v>
      </c>
      <c r="E24" s="110">
        <v>59</v>
      </c>
      <c r="F24" s="110"/>
      <c r="G24" s="110"/>
      <c r="H24" s="137"/>
      <c r="I24" s="106"/>
    </row>
    <row r="25" spans="1:9" s="104" customFormat="1" ht="31.5" customHeight="1" hidden="1" outlineLevel="1">
      <c r="A25" s="159"/>
      <c r="B25" s="159"/>
      <c r="C25" s="109" t="s">
        <v>698</v>
      </c>
      <c r="D25" s="110" t="s">
        <v>566</v>
      </c>
      <c r="E25" s="110">
        <v>99</v>
      </c>
      <c r="F25" s="110"/>
      <c r="G25" s="110"/>
      <c r="H25" s="137"/>
      <c r="I25" s="106"/>
    </row>
    <row r="26" spans="1:9" s="104" customFormat="1" ht="31.5" customHeight="1" hidden="1" outlineLevel="1">
      <c r="A26" s="158">
        <v>3</v>
      </c>
      <c r="B26" s="158" t="s">
        <v>699</v>
      </c>
      <c r="C26" s="109" t="s">
        <v>700</v>
      </c>
      <c r="D26" s="110" t="s">
        <v>566</v>
      </c>
      <c r="E26" s="110">
        <v>12</v>
      </c>
      <c r="F26" s="110"/>
      <c r="G26" s="110"/>
      <c r="H26" s="135"/>
      <c r="I26" s="103"/>
    </row>
    <row r="27" spans="1:9" s="104" customFormat="1" ht="31.5" customHeight="1" hidden="1" outlineLevel="1">
      <c r="A27" s="160"/>
      <c r="B27" s="160"/>
      <c r="C27" s="109" t="s">
        <v>701</v>
      </c>
      <c r="D27" s="110" t="s">
        <v>566</v>
      </c>
      <c r="E27" s="110">
        <v>20</v>
      </c>
      <c r="F27" s="110"/>
      <c r="G27" s="110"/>
      <c r="H27" s="139"/>
      <c r="I27" s="108"/>
    </row>
    <row r="28" spans="1:9" s="104" customFormat="1" ht="31.5" customHeight="1" hidden="1" outlineLevel="1">
      <c r="A28" s="113"/>
      <c r="B28" s="113"/>
      <c r="C28" s="109"/>
      <c r="D28" s="110"/>
      <c r="E28" s="110"/>
      <c r="F28" s="110"/>
      <c r="G28" s="110"/>
      <c r="H28" s="132"/>
      <c r="I28" s="161"/>
    </row>
    <row r="29" spans="1:9" s="104" customFormat="1" ht="31.5" customHeight="1" hidden="1" outlineLevel="1">
      <c r="A29" s="113"/>
      <c r="B29" s="113"/>
      <c r="C29" s="109"/>
      <c r="D29" s="110"/>
      <c r="E29" s="110"/>
      <c r="F29" s="110"/>
      <c r="G29" s="110"/>
      <c r="H29" s="132"/>
      <c r="I29" s="161"/>
    </row>
    <row r="30" ht="12.75" collapsed="1"/>
    <row r="31" ht="21" customHeight="1"/>
    <row r="32" spans="2:8" ht="21" customHeight="1">
      <c r="B32" s="3" t="s">
        <v>170</v>
      </c>
      <c r="C32" s="31"/>
      <c r="D32" s="31"/>
      <c r="E32" s="162"/>
      <c r="H32" s="29" t="str">
        <f>'[1]All'!A30</f>
        <v>Кударенко О.В., ВК, №А-17-114</v>
      </c>
    </row>
    <row r="33" spans="2:8" ht="21" customHeight="1">
      <c r="B33" s="3" t="s">
        <v>170</v>
      </c>
      <c r="C33" s="36"/>
      <c r="D33" s="37"/>
      <c r="E33" s="37"/>
      <c r="H33" s="29" t="str">
        <f>'[1]All'!A31</f>
        <v>Овсянников И.М., ВК, №А-17-116</v>
      </c>
    </row>
    <row r="34" spans="2:8" ht="21" customHeight="1">
      <c r="B34" s="38" t="s">
        <v>170</v>
      </c>
      <c r="C34" s="38"/>
      <c r="D34" s="37"/>
      <c r="E34" s="37"/>
      <c r="H34" s="29" t="str">
        <f>'[1]All'!A32</f>
        <v>Пчелинцев О.А., ВК, №А-17-147</v>
      </c>
    </row>
    <row r="35" ht="21" customHeight="1"/>
    <row r="36" spans="2:8" ht="15.75">
      <c r="B36" s="151" t="s">
        <v>686</v>
      </c>
      <c r="C36" s="151"/>
      <c r="H36" s="163" t="str">
        <f>'[1]All'!C42</f>
        <v>Федоров П.Н., I кат., №А-17-199</v>
      </c>
    </row>
    <row r="37" spans="2:8" ht="15.75">
      <c r="B37" s="151"/>
      <c r="C37" s="151"/>
      <c r="H37" s="90"/>
    </row>
    <row r="38" spans="2:8" ht="9" customHeight="1">
      <c r="B38" s="151"/>
      <c r="C38" s="151"/>
      <c r="H38" s="90"/>
    </row>
    <row r="39" spans="2:8" ht="15.75">
      <c r="B39" s="151" t="s">
        <v>688</v>
      </c>
      <c r="C39" s="151"/>
      <c r="H39" s="163" t="str">
        <f>'[1]All'!C44</f>
        <v>Пчелинцева Л.И., ВК, №А-17-148</v>
      </c>
    </row>
    <row r="40" spans="2:9" ht="15.75">
      <c r="B40" s="151"/>
      <c r="C40" s="151"/>
      <c r="I40" s="90"/>
    </row>
  </sheetData>
  <sheetProtection/>
  <mergeCells count="29">
    <mergeCell ref="A28:A29"/>
    <mergeCell ref="B28:B29"/>
    <mergeCell ref="H28:H29"/>
    <mergeCell ref="I28:I29"/>
    <mergeCell ref="A23:A25"/>
    <mergeCell ref="B23:B25"/>
    <mergeCell ref="H23:H25"/>
    <mergeCell ref="I23:I25"/>
    <mergeCell ref="A26:A27"/>
    <mergeCell ref="B26:B27"/>
    <mergeCell ref="H26:H27"/>
    <mergeCell ref="I26:I27"/>
    <mergeCell ref="A16:A19"/>
    <mergeCell ref="B16:B19"/>
    <mergeCell ref="H16:H19"/>
    <mergeCell ref="I16:I19"/>
    <mergeCell ref="A20:A22"/>
    <mergeCell ref="B20:B22"/>
    <mergeCell ref="H20:H22"/>
    <mergeCell ref="I20:I22"/>
    <mergeCell ref="A1:I1"/>
    <mergeCell ref="A2:I2"/>
    <mergeCell ref="A3:I3"/>
    <mergeCell ref="A8:I8"/>
    <mergeCell ref="A9:I9"/>
    <mergeCell ref="A12:A15"/>
    <mergeCell ref="B12:B15"/>
    <mergeCell ref="H12:H15"/>
    <mergeCell ref="I12:I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</cp:lastModifiedBy>
  <cp:lastPrinted>2017-06-04T10:48:59Z</cp:lastPrinted>
  <dcterms:created xsi:type="dcterms:W3CDTF">2014-02-23T09:42:25Z</dcterms:created>
  <dcterms:modified xsi:type="dcterms:W3CDTF">2017-06-04T12:50:01Z</dcterms:modified>
  <cp:category/>
  <cp:version/>
  <cp:contentType/>
  <cp:contentStatus/>
</cp:coreProperties>
</file>